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37" i="1"/>
  <c r="AE26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<sst xmlns="http://schemas.openxmlformats.org/spreadsheetml/2006/main" count="88" uniqueCount="65">
  <si>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</si>
  <si>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</si>
  <si>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</si>
  <si>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</si>
  <si>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</si>
  <si>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</si>
  <si>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</si>
  <si>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</si>
  <si>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</si>
  <si>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</si>
  <si>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</si>
  <si>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</si>
  <si>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</si>
  <si>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</si>
  <si>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</si>
  <si>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</si>
  <si>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</si>
  <si>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</si>
  <si>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</si>
  <si>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</si>
  <si>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</si>
  <si>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</si>
  <si>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</si>
  <si>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</si>
  <si>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</si>
  <si>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</si>
  <si>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</si>
  <si>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</si>
  <si>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</si>
  <si>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</si>
  <si>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</si>
  <si>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</si>
  <si>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</si>
  <si>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</si>
  <si>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</si>
  <si>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</si>
  <si>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</si>
  <si>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</si>
  <si>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</si>
  <si>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</si>
  <si>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</si>
  <si>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</si>
  <si>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</si>
  <si>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</si>
  <si>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</si>
  <si>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</si>
  <si>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</si>
  <si>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</si>
  <si>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</si>
  <si>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</si>
  <si>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</si>
  <si>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</si>
  <si>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</si>
  <si>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</si>
  <si>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</si>
  <si>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</si>
  <si>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</si>
  <si>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</si>
  <si>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</si>
  <si>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</si>
  <si>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                                по ГВС (ПВВГ, СВГ, ГРС):      </t>
    </r>
    <r>
      <rPr>
        <b/>
        <sz val="11"/>
        <color theme="1"/>
        <rFont val="Times New Roman"/>
        <family val="1"/>
        <charset val="204"/>
      </rPr>
      <t>ГРС Олишівка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</si>
  <si>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</si>
  <si>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</si>
  <si>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"Чернігівгаз"</t>
    </r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</si>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</sst>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25" xfId="0" applyNumberFormat="1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1" fillId="0" borderId="29" xfId="0" applyFont="1" applyBorder="1" applyAlignment="1" applyProtection="1">
      <alignment horizontal="right" vertical="center" wrapText="1"/>
      <protection locked="0"/>
    </xf>
    <xf numFmtId="0" fontId="1" fillId="0" borderId="30" xfId="0" applyFont="1" applyBorder="1" applyAlignment="1" applyProtection="1">
      <alignment horizontal="right" vertical="center" wrapText="1"/>
      <protection locked="0"/>
    </xf>
    <xf numFmtId="0" fontId="1" fillId="0" borderId="31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wrapText="1"/>
      <protection locked="0"/>
    </xf>
    <xf numFmtId="2" fontId="1" fillId="0" borderId="34" xfId="0" applyNumberFormat="1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2" fillId="2" borderId="46" xfId="0" applyNumberFormat="1" applyFont="1" applyFill="1" applyBorder="1" applyAlignment="1" applyProtection="1">
      <alignment vertical="top" wrapText="1"/>
    </xf>
    <xf numFmtId="165" fontId="12" fillId="2" borderId="46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23-12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1 (2)"/>
    </sheetNames>
    <sheetDataSet>
      <sheetData sheetId="0"/>
      <sheetData sheetId="1"/>
      <sheetData sheetId="2"/>
      <sheetData sheetId="3">
        <row r="7">
          <cell r="BQ7">
            <v>768</v>
          </cell>
        </row>
        <row r="8">
          <cell r="BQ8">
            <v>796</v>
          </cell>
        </row>
        <row r="9">
          <cell r="BQ9">
            <v>584</v>
          </cell>
        </row>
        <row r="10">
          <cell r="BQ10">
            <v>802</v>
          </cell>
        </row>
        <row r="11">
          <cell r="BQ11">
            <v>1016</v>
          </cell>
        </row>
        <row r="12">
          <cell r="BQ12">
            <v>1035</v>
          </cell>
        </row>
        <row r="13">
          <cell r="BQ13">
            <v>1322</v>
          </cell>
        </row>
        <row r="14">
          <cell r="BQ14">
            <v>1777</v>
          </cell>
        </row>
        <row r="15">
          <cell r="BQ15">
            <v>1790</v>
          </cell>
        </row>
        <row r="16">
          <cell r="BQ16">
            <v>1785</v>
          </cell>
        </row>
        <row r="17">
          <cell r="BQ17">
            <v>1966</v>
          </cell>
        </row>
        <row r="18">
          <cell r="BQ18">
            <v>2356</v>
          </cell>
        </row>
        <row r="19">
          <cell r="BQ19">
            <v>3105</v>
          </cell>
        </row>
        <row r="20">
          <cell r="BQ20">
            <v>3367</v>
          </cell>
        </row>
        <row r="21">
          <cell r="BQ21">
            <v>4041</v>
          </cell>
        </row>
        <row r="22">
          <cell r="BQ22">
            <v>3656</v>
          </cell>
        </row>
        <row r="23">
          <cell r="BQ23">
            <v>5803</v>
          </cell>
        </row>
        <row r="24">
          <cell r="BQ24">
            <v>5673</v>
          </cell>
        </row>
        <row r="25">
          <cell r="BQ25">
            <v>6141</v>
          </cell>
        </row>
        <row r="26">
          <cell r="BQ26">
            <v>5878</v>
          </cell>
        </row>
        <row r="27">
          <cell r="BQ27">
            <v>5878</v>
          </cell>
        </row>
        <row r="28">
          <cell r="BQ28">
            <v>5878</v>
          </cell>
        </row>
        <row r="29">
          <cell r="BQ29">
            <v>5953</v>
          </cell>
        </row>
        <row r="30">
          <cell r="BQ30">
            <v>5932</v>
          </cell>
        </row>
        <row r="31">
          <cell r="BQ31">
            <v>6172</v>
          </cell>
        </row>
        <row r="32">
          <cell r="BQ32">
            <v>6528</v>
          </cell>
        </row>
        <row r="33">
          <cell r="BQ33">
            <v>6272</v>
          </cell>
        </row>
        <row r="34">
          <cell r="BQ34">
            <v>5967</v>
          </cell>
        </row>
        <row r="35">
          <cell r="BQ35">
            <v>5849</v>
          </cell>
        </row>
        <row r="36">
          <cell r="BQ36">
            <v>6018</v>
          </cell>
        </row>
        <row r="37">
          <cell r="BQ37">
            <v>6122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C19" sqref="AC19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23</v>
      </c>
      <c r="B1" s="2"/>
      <c r="C1" s="2"/>
      <c r="D1" s="2"/>
      <c r="M1" s="45" t="s">
        <v>4</v>
      </c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63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4.25" customHeight="1" x14ac:dyDescent="0.25">
      <c r="A3" s="11" t="s">
        <v>49</v>
      </c>
      <c r="C3" s="3"/>
      <c r="F3" s="2"/>
      <c r="G3" s="2"/>
      <c r="H3" s="2"/>
      <c r="I3" s="102" t="s">
        <v>60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4"/>
    </row>
    <row r="4" spans="1:34" ht="14.25" customHeight="1" x14ac:dyDescent="0.25">
      <c r="A4" s="10" t="s">
        <v>24</v>
      </c>
      <c r="G4" s="2"/>
      <c r="H4" s="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4"/>
    </row>
    <row r="5" spans="1:34" x14ac:dyDescent="0.25">
      <c r="A5" s="10" t="s">
        <v>50</v>
      </c>
      <c r="F5" s="2"/>
      <c r="G5" s="2"/>
      <c r="H5" s="2"/>
      <c r="K5" s="100" t="s">
        <v>51</v>
      </c>
      <c r="L5" s="101"/>
      <c r="M5" s="101"/>
      <c r="N5" s="101"/>
      <c r="O5" s="101"/>
      <c r="P5" s="101"/>
      <c r="Q5" s="101"/>
      <c r="R5" s="14"/>
      <c r="S5" s="14"/>
      <c r="V5" s="14"/>
      <c r="W5" s="3" t="s">
        <v>52</v>
      </c>
      <c r="X5" s="14"/>
      <c r="Y5" s="14"/>
      <c r="Z5" s="14"/>
    </row>
    <row r="6" spans="1:34" ht="18.75" customHeight="1" thickBot="1" x14ac:dyDescent="0.3"/>
    <row r="7" spans="1:34" ht="26.25" customHeight="1" thickBot="1" x14ac:dyDescent="0.3">
      <c r="A7" s="87" t="s">
        <v>0</v>
      </c>
      <c r="B7" s="63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3" t="s">
        <v>33</v>
      </c>
      <c r="O7" s="64"/>
      <c r="P7" s="64"/>
      <c r="Q7" s="64"/>
      <c r="R7" s="64"/>
      <c r="S7" s="64"/>
      <c r="T7" s="64"/>
      <c r="U7" s="64"/>
      <c r="V7" s="64"/>
      <c r="W7" s="64"/>
      <c r="X7" s="112" t="s">
        <v>28</v>
      </c>
      <c r="Y7" s="110" t="s">
        <v>2</v>
      </c>
      <c r="Z7" s="108" t="s">
        <v>20</v>
      </c>
      <c r="AA7" s="108" t="s">
        <v>21</v>
      </c>
      <c r="AB7" s="83" t="s">
        <v>22</v>
      </c>
      <c r="AC7" s="104" t="s">
        <v>17</v>
      </c>
    </row>
    <row r="8" spans="1:34" ht="16.5" customHeight="1" thickBot="1" x14ac:dyDescent="0.3">
      <c r="A8" s="106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29</v>
      </c>
      <c r="O8" s="20" t="s">
        <v>31</v>
      </c>
      <c r="P8" s="20"/>
      <c r="Q8" s="20"/>
      <c r="R8" s="20"/>
      <c r="S8" s="20"/>
      <c r="T8" s="20"/>
      <c r="U8" s="20"/>
      <c r="V8" s="20" t="s">
        <v>32</v>
      </c>
      <c r="W8" s="20"/>
      <c r="X8" s="113"/>
      <c r="Y8" s="111"/>
      <c r="Z8" s="109"/>
      <c r="AA8" s="109"/>
      <c r="AB8" s="84"/>
      <c r="AC8" s="105"/>
    </row>
    <row r="9" spans="1:34" ht="15" customHeight="1" x14ac:dyDescent="0.25">
      <c r="A9" s="107"/>
      <c r="B9" s="85" t="s">
        <v>36</v>
      </c>
      <c r="C9" s="69" t="s">
        <v>37</v>
      </c>
      <c r="D9" s="69" t="s">
        <v>38</v>
      </c>
      <c r="E9" s="69" t="s">
        <v>43</v>
      </c>
      <c r="F9" s="69" t="s">
        <v>44</v>
      </c>
      <c r="G9" s="69" t="s">
        <v>41</v>
      </c>
      <c r="H9" s="69" t="s">
        <v>45</v>
      </c>
      <c r="I9" s="69" t="s">
        <v>42</v>
      </c>
      <c r="J9" s="69" t="s">
        <v>40</v>
      </c>
      <c r="K9" s="69" t="s">
        <v>39</v>
      </c>
      <c r="L9" s="69" t="s">
        <v>46</v>
      </c>
      <c r="M9" s="71" t="s">
        <v>47</v>
      </c>
      <c r="N9" s="88"/>
      <c r="O9" s="79" t="s">
        <v>34</v>
      </c>
      <c r="P9" s="81" t="s">
        <v>11</v>
      </c>
      <c r="Q9" s="83" t="s">
        <v>12</v>
      </c>
      <c r="R9" s="85" t="s">
        <v>35</v>
      </c>
      <c r="S9" s="69" t="s">
        <v>13</v>
      </c>
      <c r="T9" s="71" t="s">
        <v>14</v>
      </c>
      <c r="U9" s="85" t="s">
        <v>30</v>
      </c>
      <c r="V9" s="69" t="s">
        <v>15</v>
      </c>
      <c r="W9" s="73" t="s">
        <v>16</v>
      </c>
      <c r="X9" s="113"/>
      <c r="Y9" s="111"/>
      <c r="Z9" s="109"/>
      <c r="AA9" s="109"/>
      <c r="AB9" s="84"/>
      <c r="AC9" s="105"/>
    </row>
    <row r="10" spans="1:34" ht="92.25" customHeight="1" x14ac:dyDescent="0.25">
      <c r="A10" s="107"/>
      <c r="B10" s="86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2"/>
      <c r="N10" s="88"/>
      <c r="O10" s="80"/>
      <c r="P10" s="82"/>
      <c r="Q10" s="84"/>
      <c r="R10" s="86"/>
      <c r="S10" s="70"/>
      <c r="T10" s="72"/>
      <c r="U10" s="86"/>
      <c r="V10" s="70"/>
      <c r="W10" s="74"/>
      <c r="X10" s="113"/>
      <c r="Y10" s="111"/>
      <c r="Z10" s="109"/>
      <c r="AA10" s="109"/>
      <c r="AB10" s="84"/>
      <c r="AC10" s="105"/>
    </row>
    <row r="11" spans="1:34" x14ac:dyDescent="0.25">
      <c r="A11" s="31">
        <v>1</v>
      </c>
      <c r="B11" s="36"/>
      <c r="C11" s="8"/>
      <c r="D11" s="8"/>
      <c r="E11" s="8"/>
      <c r="F11" s="8"/>
      <c r="G11" s="8"/>
      <c r="H11" s="8"/>
      <c r="I11" s="8"/>
      <c r="J11" s="8"/>
      <c r="K11" s="8"/>
      <c r="L11" s="8"/>
      <c r="M11" s="26"/>
      <c r="N11" s="41"/>
      <c r="O11" s="50">
        <v>8240</v>
      </c>
      <c r="P11" s="9">
        <v>34.5</v>
      </c>
      <c r="Q11" s="23">
        <v>9.58</v>
      </c>
      <c r="R11" s="21">
        <v>9122</v>
      </c>
      <c r="S11" s="9">
        <v>38.19</v>
      </c>
      <c r="T11" s="22">
        <v>10.61</v>
      </c>
      <c r="U11" s="42"/>
      <c r="V11" s="18"/>
      <c r="W11" s="38"/>
      <c r="X11" s="21"/>
      <c r="Y11" s="18"/>
      <c r="Z11" s="18"/>
      <c r="AA11" s="18"/>
      <c r="AB11" s="23"/>
      <c r="AC11" s="114">
        <f>'[1]Лист1 (2)'!BQ7/1000</f>
        <v>0.76800000000000002</v>
      </c>
      <c r="AD11" s="15">
        <f>SUM(B11:M11)+$K$42+$N$42</f>
        <v>0</v>
      </c>
      <c r="AE11" s="16" t="str">
        <f>IF(AD11=100,"ОК"," ")</f>
        <v xml:space="preserve"> </v>
      </c>
      <c r="AF11" s="6"/>
      <c r="AG11" s="6"/>
      <c r="AH11" s="6"/>
    </row>
    <row r="12" spans="1:34" x14ac:dyDescent="0.25">
      <c r="A12" s="31">
        <v>2</v>
      </c>
      <c r="B12" s="36"/>
      <c r="C12" s="8"/>
      <c r="D12" s="8"/>
      <c r="E12" s="8"/>
      <c r="F12" s="8"/>
      <c r="G12" s="8"/>
      <c r="H12" s="8"/>
      <c r="I12" s="8"/>
      <c r="J12" s="8"/>
      <c r="K12" s="8"/>
      <c r="L12" s="8"/>
      <c r="M12" s="26"/>
      <c r="N12" s="40"/>
      <c r="O12" s="50">
        <v>8240</v>
      </c>
      <c r="P12" s="9">
        <v>34.5</v>
      </c>
      <c r="Q12" s="23">
        <v>9.58</v>
      </c>
      <c r="R12" s="21">
        <v>9122</v>
      </c>
      <c r="S12" s="9">
        <v>38.19</v>
      </c>
      <c r="T12" s="22">
        <v>10.61</v>
      </c>
      <c r="U12" s="21"/>
      <c r="V12" s="18"/>
      <c r="W12" s="38"/>
      <c r="X12" s="21"/>
      <c r="Y12" s="18"/>
      <c r="Z12" s="18"/>
      <c r="AA12" s="18"/>
      <c r="AB12" s="23"/>
      <c r="AC12" s="114">
        <f>'[1]Лист1 (2)'!BQ8/1000</f>
        <v>0.79600000000000004</v>
      </c>
      <c r="AD12" s="15">
        <f t="shared" ref="AD12:AD41" si="0">SUM(B12:M12)+$K$42+$N$42</f>
        <v>0</v>
      </c>
      <c r="AE12" s="16" t="str">
        <f>IF(AD12=100,"ОК"," ")</f>
        <v xml:space="preserve"> </v>
      </c>
      <c r="AF12" s="6"/>
      <c r="AG12" s="6"/>
      <c r="AH12" s="6"/>
    </row>
    <row r="13" spans="1:34" x14ac:dyDescent="0.25">
      <c r="A13" s="31">
        <v>3</v>
      </c>
      <c r="B13" s="46">
        <v>89.817599999999999</v>
      </c>
      <c r="C13" s="51">
        <v>4.8834999999999997</v>
      </c>
      <c r="D13" s="51">
        <v>1.0847</v>
      </c>
      <c r="E13" s="51">
        <v>0.11509999999999999</v>
      </c>
      <c r="F13" s="51">
        <v>0.19539999999999999</v>
      </c>
      <c r="G13" s="51">
        <v>2.5000000000000001E-3</v>
      </c>
      <c r="H13" s="51">
        <v>4.65E-2</v>
      </c>
      <c r="I13" s="51">
        <v>3.73E-2</v>
      </c>
      <c r="J13" s="51">
        <v>3.0700000000000002E-2</v>
      </c>
      <c r="K13" s="51">
        <v>6.3E-3</v>
      </c>
      <c r="L13" s="51">
        <v>1.6232</v>
      </c>
      <c r="M13" s="52">
        <v>2.1573000000000002</v>
      </c>
      <c r="N13" s="53">
        <v>0.75129999999999997</v>
      </c>
      <c r="O13" s="50">
        <v>8211</v>
      </c>
      <c r="P13" s="54">
        <v>34.380000000000003</v>
      </c>
      <c r="Q13" s="55">
        <v>9.5500000000000007</v>
      </c>
      <c r="R13" s="56">
        <v>9091</v>
      </c>
      <c r="S13" s="54">
        <v>38.06</v>
      </c>
      <c r="T13" s="23">
        <v>10.57</v>
      </c>
      <c r="U13" s="21">
        <v>11510</v>
      </c>
      <c r="V13" s="54">
        <v>48.19</v>
      </c>
      <c r="W13" s="38">
        <v>13.39</v>
      </c>
      <c r="X13" s="57">
        <v>-10.199999999999999</v>
      </c>
      <c r="Y13" s="58">
        <v>-9.3000000000000007</v>
      </c>
      <c r="Z13" s="54" t="s">
        <v>64</v>
      </c>
      <c r="AA13" s="54" t="s">
        <v>64</v>
      </c>
      <c r="AB13" s="48" t="s">
        <v>53</v>
      </c>
      <c r="AC13" s="114">
        <f>'[1]Лист1 (2)'!BQ9/1000</f>
        <v>0.58399999999999996</v>
      </c>
      <c r="AD13" s="15">
        <f t="shared" si="0"/>
        <v>100.00009999999999</v>
      </c>
      <c r="AE13" s="16" t="str">
        <f>IF(AD13=100,"ОК"," ")</f>
        <v xml:space="preserve"> </v>
      </c>
      <c r="AF13" s="6"/>
      <c r="AG13" s="6"/>
      <c r="AH13" s="6"/>
    </row>
    <row r="14" spans="1:34" x14ac:dyDescent="0.25">
      <c r="A14" s="31">
        <v>4</v>
      </c>
      <c r="B14" s="36"/>
      <c r="C14" s="8"/>
      <c r="D14" s="8"/>
      <c r="E14" s="8"/>
      <c r="F14" s="8"/>
      <c r="G14" s="8"/>
      <c r="H14" s="8"/>
      <c r="I14" s="8"/>
      <c r="J14" s="8"/>
      <c r="K14" s="8"/>
      <c r="L14" s="8"/>
      <c r="M14" s="26"/>
      <c r="N14" s="40"/>
      <c r="O14" s="50">
        <v>8211</v>
      </c>
      <c r="P14" s="54">
        <v>34.380000000000003</v>
      </c>
      <c r="Q14" s="55">
        <v>9.5500000000000007</v>
      </c>
      <c r="R14" s="56">
        <v>9091</v>
      </c>
      <c r="S14" s="54">
        <v>38.06</v>
      </c>
      <c r="T14" s="23">
        <v>10.57</v>
      </c>
      <c r="U14" s="21"/>
      <c r="V14" s="18"/>
      <c r="W14" s="38"/>
      <c r="X14" s="21">
        <v>-10.3</v>
      </c>
      <c r="Y14" s="18">
        <v>-9.3000000000000007</v>
      </c>
      <c r="Z14" s="18"/>
      <c r="AA14" s="18"/>
      <c r="AB14" s="23"/>
      <c r="AC14" s="114">
        <f>'[1]Лист1 (2)'!BQ10/1000</f>
        <v>0.80200000000000005</v>
      </c>
      <c r="AD14" s="15">
        <f t="shared" si="0"/>
        <v>0</v>
      </c>
      <c r="AE14" s="16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1">
        <v>5</v>
      </c>
      <c r="B15" s="36"/>
      <c r="C15" s="8"/>
      <c r="D15" s="8"/>
      <c r="E15" s="8"/>
      <c r="F15" s="8"/>
      <c r="G15" s="8"/>
      <c r="H15" s="8"/>
      <c r="I15" s="8"/>
      <c r="J15" s="8"/>
      <c r="K15" s="8"/>
      <c r="L15" s="8"/>
      <c r="M15" s="26"/>
      <c r="N15" s="40"/>
      <c r="O15" s="50">
        <v>8211</v>
      </c>
      <c r="P15" s="54">
        <v>34.380000000000003</v>
      </c>
      <c r="Q15" s="55">
        <v>9.5500000000000007</v>
      </c>
      <c r="R15" s="56">
        <v>9091</v>
      </c>
      <c r="S15" s="54">
        <v>38.06</v>
      </c>
      <c r="T15" s="23">
        <v>10.57</v>
      </c>
      <c r="U15" s="21"/>
      <c r="V15" s="18"/>
      <c r="W15" s="38"/>
      <c r="X15" s="21">
        <v>-10.7</v>
      </c>
      <c r="Y15" s="18">
        <v>-10.3</v>
      </c>
      <c r="Z15" s="18"/>
      <c r="AA15" s="18"/>
      <c r="AB15" s="23"/>
      <c r="AC15" s="114">
        <f>'[1]Лист1 (2)'!BQ11/1000</f>
        <v>1.016</v>
      </c>
      <c r="AD15" s="15">
        <f t="shared" si="0"/>
        <v>0</v>
      </c>
      <c r="AE15" s="16" t="str">
        <f t="shared" si="1"/>
        <v xml:space="preserve"> </v>
      </c>
      <c r="AF15" s="6"/>
      <c r="AG15" s="6"/>
      <c r="AH15" s="6"/>
    </row>
    <row r="16" spans="1:34" x14ac:dyDescent="0.25">
      <c r="A16" s="31">
        <v>6</v>
      </c>
      <c r="B16" s="36"/>
      <c r="C16" s="8"/>
      <c r="D16" s="8"/>
      <c r="E16" s="8"/>
      <c r="F16" s="8"/>
      <c r="G16" s="8"/>
      <c r="H16" s="8"/>
      <c r="I16" s="8"/>
      <c r="J16" s="8"/>
      <c r="K16" s="8"/>
      <c r="L16" s="8"/>
      <c r="M16" s="26"/>
      <c r="N16" s="40"/>
      <c r="O16" s="50">
        <v>8211</v>
      </c>
      <c r="P16" s="54">
        <v>34.380000000000003</v>
      </c>
      <c r="Q16" s="55">
        <v>9.5500000000000007</v>
      </c>
      <c r="R16" s="56">
        <v>9091</v>
      </c>
      <c r="S16" s="54">
        <v>38.06</v>
      </c>
      <c r="T16" s="23">
        <v>10.57</v>
      </c>
      <c r="U16" s="21"/>
      <c r="V16" s="18"/>
      <c r="W16" s="38"/>
      <c r="X16" s="21">
        <v>-10.4</v>
      </c>
      <c r="Y16" s="18">
        <v>-10.199999999999999</v>
      </c>
      <c r="Z16" s="18"/>
      <c r="AA16" s="18"/>
      <c r="AB16" s="23"/>
      <c r="AC16" s="114">
        <f>'[1]Лист1 (2)'!BQ12/1000</f>
        <v>1.0349999999999999</v>
      </c>
      <c r="AD16" s="15">
        <f t="shared" si="0"/>
        <v>0</v>
      </c>
      <c r="AE16" s="16" t="str">
        <f t="shared" si="1"/>
        <v xml:space="preserve"> </v>
      </c>
      <c r="AF16" s="6"/>
      <c r="AG16" s="6"/>
      <c r="AH16" s="6"/>
    </row>
    <row r="17" spans="1:34" x14ac:dyDescent="0.25">
      <c r="A17" s="31">
        <v>7</v>
      </c>
      <c r="B17" s="36"/>
      <c r="C17" s="8"/>
      <c r="D17" s="8"/>
      <c r="E17" s="8"/>
      <c r="F17" s="8"/>
      <c r="G17" s="8"/>
      <c r="H17" s="8"/>
      <c r="I17" s="8"/>
      <c r="J17" s="8"/>
      <c r="K17" s="8"/>
      <c r="L17" s="8"/>
      <c r="M17" s="26"/>
      <c r="N17" s="40"/>
      <c r="O17" s="50">
        <v>8211</v>
      </c>
      <c r="P17" s="54">
        <v>34.380000000000003</v>
      </c>
      <c r="Q17" s="55">
        <v>9.5500000000000007</v>
      </c>
      <c r="R17" s="56">
        <v>9091</v>
      </c>
      <c r="S17" s="54">
        <v>38.06</v>
      </c>
      <c r="T17" s="23">
        <v>10.57</v>
      </c>
      <c r="U17" s="21"/>
      <c r="V17" s="18"/>
      <c r="W17" s="38"/>
      <c r="X17" s="21">
        <v>-10.1</v>
      </c>
      <c r="Y17" s="18">
        <v>-10.4</v>
      </c>
      <c r="Z17" s="18"/>
      <c r="AA17" s="18"/>
      <c r="AB17" s="23"/>
      <c r="AC17" s="114">
        <f>'[1]Лист1 (2)'!BQ13/1000</f>
        <v>1.3220000000000001</v>
      </c>
      <c r="AD17" s="15">
        <f t="shared" si="0"/>
        <v>0</v>
      </c>
      <c r="AE17" s="16" t="str">
        <f t="shared" si="1"/>
        <v xml:space="preserve"> </v>
      </c>
      <c r="AF17" s="6"/>
      <c r="AG17" s="6"/>
      <c r="AH17" s="6"/>
    </row>
    <row r="18" spans="1:34" x14ac:dyDescent="0.25">
      <c r="A18" s="31">
        <v>8</v>
      </c>
      <c r="B18" s="36"/>
      <c r="C18" s="8"/>
      <c r="D18" s="8"/>
      <c r="E18" s="8"/>
      <c r="F18" s="8"/>
      <c r="G18" s="8"/>
      <c r="H18" s="8"/>
      <c r="I18" s="8"/>
      <c r="J18" s="8"/>
      <c r="K18" s="8"/>
      <c r="L18" s="8"/>
      <c r="M18" s="26"/>
      <c r="N18" s="40"/>
      <c r="O18" s="50">
        <v>8211</v>
      </c>
      <c r="P18" s="54">
        <v>34.380000000000003</v>
      </c>
      <c r="Q18" s="55">
        <v>9.5500000000000007</v>
      </c>
      <c r="R18" s="56">
        <v>9091</v>
      </c>
      <c r="S18" s="54">
        <v>38.06</v>
      </c>
      <c r="T18" s="23">
        <v>10.57</v>
      </c>
      <c r="U18" s="21"/>
      <c r="V18" s="18"/>
      <c r="W18" s="38"/>
      <c r="X18" s="21"/>
      <c r="Y18" s="18"/>
      <c r="Z18" s="18"/>
      <c r="AA18" s="18"/>
      <c r="AB18" s="23"/>
      <c r="AC18" s="114">
        <f>'[1]Лист1 (2)'!BQ14/1000</f>
        <v>1.7769999999999999</v>
      </c>
      <c r="AD18" s="15">
        <f t="shared" si="0"/>
        <v>0</v>
      </c>
      <c r="AE18" s="16" t="str">
        <f t="shared" si="1"/>
        <v xml:space="preserve"> </v>
      </c>
      <c r="AF18" s="6"/>
      <c r="AG18" s="6"/>
      <c r="AH18" s="6"/>
    </row>
    <row r="19" spans="1:34" x14ac:dyDescent="0.25">
      <c r="A19" s="31">
        <v>9</v>
      </c>
      <c r="B19" s="36"/>
      <c r="C19" s="8"/>
      <c r="D19" s="8"/>
      <c r="E19" s="8"/>
      <c r="F19" s="8"/>
      <c r="G19" s="8"/>
      <c r="H19" s="8"/>
      <c r="I19" s="8"/>
      <c r="J19" s="8"/>
      <c r="K19" s="8"/>
      <c r="L19" s="8"/>
      <c r="M19" s="26"/>
      <c r="N19" s="40"/>
      <c r="O19" s="50">
        <v>8211</v>
      </c>
      <c r="P19" s="54">
        <v>34.380000000000003</v>
      </c>
      <c r="Q19" s="55">
        <v>9.5500000000000007</v>
      </c>
      <c r="R19" s="56">
        <v>9091</v>
      </c>
      <c r="S19" s="54">
        <v>38.06</v>
      </c>
      <c r="T19" s="23">
        <v>10.57</v>
      </c>
      <c r="U19" s="21"/>
      <c r="V19" s="18"/>
      <c r="W19" s="38"/>
      <c r="X19" s="21"/>
      <c r="Y19" s="18"/>
      <c r="Z19" s="18"/>
      <c r="AA19" s="18"/>
      <c r="AB19" s="23"/>
      <c r="AC19" s="115">
        <f>'[1]Лист1 (2)'!BQ15/1000</f>
        <v>1.79</v>
      </c>
      <c r="AD19" s="15">
        <f t="shared" si="0"/>
        <v>0</v>
      </c>
      <c r="AE19" s="16" t="str">
        <f t="shared" si="1"/>
        <v xml:space="preserve"> </v>
      </c>
      <c r="AF19" s="6"/>
      <c r="AG19" s="6"/>
      <c r="AH19" s="6"/>
    </row>
    <row r="20" spans="1:34" x14ac:dyDescent="0.25">
      <c r="A20" s="31">
        <v>10</v>
      </c>
      <c r="B20" s="36"/>
      <c r="C20" s="8"/>
      <c r="D20" s="8"/>
      <c r="E20" s="8"/>
      <c r="F20" s="8"/>
      <c r="G20" s="8"/>
      <c r="H20" s="8"/>
      <c r="I20" s="8"/>
      <c r="J20" s="8"/>
      <c r="K20" s="8"/>
      <c r="L20" s="8"/>
      <c r="M20" s="26"/>
      <c r="N20" s="40"/>
      <c r="O20" s="50">
        <v>8211</v>
      </c>
      <c r="P20" s="54">
        <v>34.380000000000003</v>
      </c>
      <c r="Q20" s="55">
        <v>9.5500000000000007</v>
      </c>
      <c r="R20" s="56">
        <v>9091</v>
      </c>
      <c r="S20" s="54">
        <v>38.06</v>
      </c>
      <c r="T20" s="23">
        <v>10.57</v>
      </c>
      <c r="U20" s="21"/>
      <c r="V20" s="18"/>
      <c r="W20" s="38"/>
      <c r="X20" s="21">
        <v>-9.8000000000000007</v>
      </c>
      <c r="Y20" s="18">
        <v>-9.6999999999999993</v>
      </c>
      <c r="Z20" s="18"/>
      <c r="AA20" s="18"/>
      <c r="AB20" s="23"/>
      <c r="AC20" s="114">
        <f>'[1]Лист1 (2)'!BQ16/1000</f>
        <v>1.7849999999999999</v>
      </c>
      <c r="AD20" s="15">
        <f t="shared" si="0"/>
        <v>0</v>
      </c>
      <c r="AE20" s="16" t="str">
        <f t="shared" si="1"/>
        <v xml:space="preserve"> </v>
      </c>
      <c r="AF20" s="6"/>
      <c r="AG20" s="6"/>
      <c r="AH20" s="6"/>
    </row>
    <row r="21" spans="1:34" x14ac:dyDescent="0.25">
      <c r="A21" s="31">
        <v>11</v>
      </c>
      <c r="B21" s="46">
        <v>89.422899999999998</v>
      </c>
      <c r="C21" s="51">
        <v>5.0590999999999999</v>
      </c>
      <c r="D21" s="51">
        <v>1.1361000000000001</v>
      </c>
      <c r="E21" s="51">
        <v>0.12620000000000001</v>
      </c>
      <c r="F21" s="51">
        <v>0.22770000000000001</v>
      </c>
      <c r="G21" s="51">
        <v>3.8E-3</v>
      </c>
      <c r="H21" s="51">
        <v>5.2600000000000001E-2</v>
      </c>
      <c r="I21" s="51">
        <v>4.1500000000000002E-2</v>
      </c>
      <c r="J21" s="51">
        <v>5.0999999999999997E-2</v>
      </c>
      <c r="K21" s="51">
        <v>5.0000000000000001E-3</v>
      </c>
      <c r="L21" s="51">
        <v>1.6379999999999999</v>
      </c>
      <c r="M21" s="52">
        <v>2.2362000000000002</v>
      </c>
      <c r="N21" s="53">
        <v>0.75549999999999995</v>
      </c>
      <c r="O21" s="17">
        <v>8238</v>
      </c>
      <c r="P21" s="18">
        <v>34.49</v>
      </c>
      <c r="Q21" s="23">
        <v>9.58</v>
      </c>
      <c r="R21" s="21">
        <v>9119</v>
      </c>
      <c r="S21" s="18">
        <v>38.18</v>
      </c>
      <c r="T21" s="22">
        <v>10.61</v>
      </c>
      <c r="U21" s="21">
        <v>11515</v>
      </c>
      <c r="V21" s="18">
        <v>48.21</v>
      </c>
      <c r="W21" s="38">
        <v>13.39</v>
      </c>
      <c r="X21" s="32">
        <v>-10.4</v>
      </c>
      <c r="Y21" s="18">
        <v>-10.4</v>
      </c>
      <c r="Z21" s="54" t="s">
        <v>64</v>
      </c>
      <c r="AA21" s="54" t="s">
        <v>64</v>
      </c>
      <c r="AB21" s="48" t="s">
        <v>53</v>
      </c>
      <c r="AC21" s="114">
        <f>'[1]Лист1 (2)'!BQ17/1000</f>
        <v>1.966</v>
      </c>
      <c r="AD21" s="15">
        <f t="shared" si="0"/>
        <v>100.00009999999999</v>
      </c>
      <c r="AE21" s="16" t="str">
        <f t="shared" si="1"/>
        <v xml:space="preserve"> </v>
      </c>
      <c r="AF21" s="6"/>
      <c r="AG21" s="6"/>
      <c r="AH21" s="6"/>
    </row>
    <row r="22" spans="1:34" x14ac:dyDescent="0.25">
      <c r="A22" s="31">
        <v>12</v>
      </c>
      <c r="B22" s="36"/>
      <c r="C22" s="8"/>
      <c r="D22" s="8"/>
      <c r="E22" s="8"/>
      <c r="F22" s="8"/>
      <c r="G22" s="8"/>
      <c r="H22" s="8"/>
      <c r="I22" s="8"/>
      <c r="J22" s="8"/>
      <c r="K22" s="8"/>
      <c r="L22" s="8"/>
      <c r="M22" s="26"/>
      <c r="N22" s="40"/>
      <c r="O22" s="17">
        <v>8238</v>
      </c>
      <c r="P22" s="18">
        <v>34.49</v>
      </c>
      <c r="Q22" s="23">
        <v>9.58</v>
      </c>
      <c r="R22" s="21">
        <v>9119</v>
      </c>
      <c r="S22" s="18">
        <v>38.18</v>
      </c>
      <c r="T22" s="22">
        <v>10.61</v>
      </c>
      <c r="U22" s="21"/>
      <c r="V22" s="18"/>
      <c r="W22" s="38"/>
      <c r="X22" s="21">
        <v>-9.6</v>
      </c>
      <c r="Y22" s="18">
        <v>-9.9</v>
      </c>
      <c r="Z22" s="18"/>
      <c r="AA22" s="18"/>
      <c r="AB22" s="23"/>
      <c r="AC22" s="114">
        <f>'[1]Лист1 (2)'!BQ18/1000</f>
        <v>2.3559999999999999</v>
      </c>
      <c r="AD22" s="15">
        <f t="shared" si="0"/>
        <v>0</v>
      </c>
      <c r="AE22" s="16" t="str">
        <f t="shared" si="1"/>
        <v xml:space="preserve"> </v>
      </c>
      <c r="AF22" s="6"/>
      <c r="AG22" s="6"/>
      <c r="AH22" s="6"/>
    </row>
    <row r="23" spans="1:34" x14ac:dyDescent="0.25">
      <c r="A23" s="31">
        <v>13</v>
      </c>
      <c r="B23" s="36"/>
      <c r="C23" s="8"/>
      <c r="D23" s="8"/>
      <c r="E23" s="8"/>
      <c r="F23" s="8"/>
      <c r="G23" s="8"/>
      <c r="H23" s="8"/>
      <c r="I23" s="8"/>
      <c r="J23" s="8"/>
      <c r="K23" s="8"/>
      <c r="L23" s="8"/>
      <c r="M23" s="26"/>
      <c r="N23" s="40"/>
      <c r="O23" s="17">
        <v>8238</v>
      </c>
      <c r="P23" s="18">
        <v>34.49</v>
      </c>
      <c r="Q23" s="23">
        <v>9.58</v>
      </c>
      <c r="R23" s="21">
        <v>9119</v>
      </c>
      <c r="S23" s="18">
        <v>38.18</v>
      </c>
      <c r="T23" s="22">
        <v>10.61</v>
      </c>
      <c r="U23" s="21"/>
      <c r="V23" s="18"/>
      <c r="W23" s="38"/>
      <c r="X23" s="32">
        <v>-10</v>
      </c>
      <c r="Y23" s="18">
        <v>-9.8000000000000007</v>
      </c>
      <c r="Z23" s="18"/>
      <c r="AA23" s="18"/>
      <c r="AB23" s="23"/>
      <c r="AC23" s="114">
        <f>'[1]Лист1 (2)'!BQ19/1000</f>
        <v>3.105</v>
      </c>
      <c r="AD23" s="15">
        <f t="shared" si="0"/>
        <v>0</v>
      </c>
      <c r="AE23" s="16" t="str">
        <f t="shared" si="1"/>
        <v xml:space="preserve"> </v>
      </c>
      <c r="AF23" s="6"/>
      <c r="AG23" s="6"/>
      <c r="AH23" s="6"/>
    </row>
    <row r="24" spans="1:34" x14ac:dyDescent="0.25">
      <c r="A24" s="31">
        <v>14</v>
      </c>
      <c r="B24" s="36"/>
      <c r="C24" s="8"/>
      <c r="D24" s="8"/>
      <c r="E24" s="8"/>
      <c r="F24" s="8"/>
      <c r="G24" s="8"/>
      <c r="H24" s="8"/>
      <c r="I24" s="8"/>
      <c r="J24" s="8"/>
      <c r="K24" s="8"/>
      <c r="L24" s="8"/>
      <c r="M24" s="26"/>
      <c r="N24" s="40"/>
      <c r="O24" s="17">
        <v>8238</v>
      </c>
      <c r="P24" s="18">
        <v>34.49</v>
      </c>
      <c r="Q24" s="23">
        <v>9.58</v>
      </c>
      <c r="R24" s="21">
        <v>9119</v>
      </c>
      <c r="S24" s="18">
        <v>38.18</v>
      </c>
      <c r="T24" s="22">
        <v>10.61</v>
      </c>
      <c r="U24" s="21"/>
      <c r="V24" s="18"/>
      <c r="W24" s="38"/>
      <c r="X24" s="21"/>
      <c r="Y24" s="43"/>
      <c r="Z24" s="18"/>
      <c r="AA24" s="18"/>
      <c r="AB24" s="23"/>
      <c r="AC24" s="114">
        <f>'[1]Лист1 (2)'!BQ20/1000</f>
        <v>3.367</v>
      </c>
      <c r="AD24" s="15">
        <f t="shared" si="0"/>
        <v>0</v>
      </c>
      <c r="AE24" s="16" t="str">
        <f t="shared" si="1"/>
        <v xml:space="preserve"> </v>
      </c>
      <c r="AF24" s="6"/>
      <c r="AG24" s="6"/>
      <c r="AH24" s="6"/>
    </row>
    <row r="25" spans="1:34" x14ac:dyDescent="0.25">
      <c r="A25" s="31">
        <v>15</v>
      </c>
      <c r="B25" s="36"/>
      <c r="C25" s="8"/>
      <c r="D25" s="8"/>
      <c r="E25" s="8"/>
      <c r="F25" s="8"/>
      <c r="G25" s="8"/>
      <c r="H25" s="8"/>
      <c r="I25" s="8"/>
      <c r="J25" s="8"/>
      <c r="K25" s="8"/>
      <c r="L25" s="8"/>
      <c r="M25" s="26"/>
      <c r="N25" s="40"/>
      <c r="O25" s="17">
        <v>8238</v>
      </c>
      <c r="P25" s="18">
        <v>34.49</v>
      </c>
      <c r="Q25" s="23">
        <v>9.58</v>
      </c>
      <c r="R25" s="21">
        <v>9119</v>
      </c>
      <c r="S25" s="18">
        <v>38.18</v>
      </c>
      <c r="T25" s="22">
        <v>10.61</v>
      </c>
      <c r="U25" s="21"/>
      <c r="V25" s="18"/>
      <c r="W25" s="38"/>
      <c r="X25" s="21"/>
      <c r="Y25" s="18"/>
      <c r="Z25" s="18"/>
      <c r="AA25" s="18"/>
      <c r="AB25" s="23"/>
      <c r="AC25" s="114">
        <f>'[1]Лист1 (2)'!BQ21/1000</f>
        <v>4.0410000000000004</v>
      </c>
      <c r="AD25" s="15">
        <f t="shared" si="0"/>
        <v>0</v>
      </c>
      <c r="AE25" s="16" t="str">
        <f t="shared" si="1"/>
        <v xml:space="preserve"> </v>
      </c>
      <c r="AF25" s="6"/>
      <c r="AG25" s="6"/>
      <c r="AH25" s="6"/>
    </row>
    <row r="26" spans="1:34" x14ac:dyDescent="0.25">
      <c r="A26" s="31">
        <v>16</v>
      </c>
      <c r="B26" s="36"/>
      <c r="C26" s="8"/>
      <c r="D26" s="8"/>
      <c r="E26" s="8"/>
      <c r="F26" s="8"/>
      <c r="G26" s="8"/>
      <c r="H26" s="8"/>
      <c r="I26" s="8"/>
      <c r="J26" s="8"/>
      <c r="K26" s="8"/>
      <c r="L26" s="8"/>
      <c r="M26" s="26"/>
      <c r="N26" s="40"/>
      <c r="O26" s="17">
        <v>8238</v>
      </c>
      <c r="P26" s="18">
        <v>34.49</v>
      </c>
      <c r="Q26" s="23">
        <v>9.58</v>
      </c>
      <c r="R26" s="21">
        <v>9119</v>
      </c>
      <c r="S26" s="18">
        <v>38.18</v>
      </c>
      <c r="T26" s="22">
        <v>10.61</v>
      </c>
      <c r="U26" s="21"/>
      <c r="V26" s="18"/>
      <c r="W26" s="38"/>
      <c r="X26" s="21"/>
      <c r="Y26" s="18"/>
      <c r="Z26" s="18"/>
      <c r="AA26" s="18"/>
      <c r="AB26" s="23"/>
      <c r="AC26" s="114">
        <f>'[1]Лист1 (2)'!BQ22/1000</f>
        <v>3.6560000000000001</v>
      </c>
      <c r="AD26" s="15">
        <f t="shared" si="0"/>
        <v>0</v>
      </c>
      <c r="AE26" s="16" t="str">
        <f t="shared" si="1"/>
        <v xml:space="preserve"> </v>
      </c>
      <c r="AF26" s="6"/>
      <c r="AG26" s="6"/>
      <c r="AH26" s="6"/>
    </row>
    <row r="27" spans="1:34" x14ac:dyDescent="0.25">
      <c r="A27" s="31">
        <v>17</v>
      </c>
      <c r="B27" s="46">
        <v>89.535300000000007</v>
      </c>
      <c r="C27" s="51">
        <v>5.0286999999999997</v>
      </c>
      <c r="D27" s="51">
        <v>1.0648</v>
      </c>
      <c r="E27" s="51">
        <v>0.1188</v>
      </c>
      <c r="F27" s="51">
        <v>0.19089999999999999</v>
      </c>
      <c r="G27" s="51">
        <v>3.8999999999999998E-3</v>
      </c>
      <c r="H27" s="51">
        <v>5.4600000000000003E-2</v>
      </c>
      <c r="I27" s="51">
        <v>4.3900000000000002E-2</v>
      </c>
      <c r="J27" s="51">
        <v>5.9499999999999997E-2</v>
      </c>
      <c r="K27" s="51">
        <v>5.1999999999999998E-3</v>
      </c>
      <c r="L27" s="51">
        <v>1.5821000000000001</v>
      </c>
      <c r="M27" s="52">
        <v>2.3121</v>
      </c>
      <c r="N27" s="53">
        <v>0.75470000000000004</v>
      </c>
      <c r="O27" s="17">
        <v>8221</v>
      </c>
      <c r="P27" s="18">
        <v>34.42</v>
      </c>
      <c r="Q27" s="23">
        <v>9.56</v>
      </c>
      <c r="R27" s="21">
        <v>9101</v>
      </c>
      <c r="S27" s="18">
        <v>38.11</v>
      </c>
      <c r="T27" s="22">
        <v>10.59</v>
      </c>
      <c r="U27" s="21">
        <v>11498</v>
      </c>
      <c r="V27" s="9">
        <v>48.14</v>
      </c>
      <c r="W27" s="38">
        <v>13.37</v>
      </c>
      <c r="X27" s="57">
        <v>-9.6999999999999993</v>
      </c>
      <c r="Y27" s="58">
        <v>-10</v>
      </c>
      <c r="Z27" s="54" t="s">
        <v>64</v>
      </c>
      <c r="AA27" s="54" t="s">
        <v>64</v>
      </c>
      <c r="AB27" s="48" t="s">
        <v>53</v>
      </c>
      <c r="AC27" s="114">
        <f>'[1]Лист1 (2)'!BQ23/1000</f>
        <v>5.8029999999999999</v>
      </c>
      <c r="AD27" s="15">
        <f t="shared" si="0"/>
        <v>99.999799999999993</v>
      </c>
      <c r="AE27" s="16" t="str">
        <f t="shared" si="1"/>
        <v xml:space="preserve"> </v>
      </c>
      <c r="AF27" s="6"/>
      <c r="AG27" s="6"/>
      <c r="AH27" s="6"/>
    </row>
    <row r="28" spans="1:34" x14ac:dyDescent="0.25">
      <c r="A28" s="31">
        <v>18</v>
      </c>
      <c r="B28" s="36"/>
      <c r="C28" s="8"/>
      <c r="D28" s="8"/>
      <c r="E28" s="8"/>
      <c r="F28" s="8"/>
      <c r="G28" s="8"/>
      <c r="H28" s="8"/>
      <c r="I28" s="8"/>
      <c r="J28" s="8"/>
      <c r="K28" s="8"/>
      <c r="L28" s="8"/>
      <c r="M28" s="26"/>
      <c r="N28" s="40"/>
      <c r="O28" s="17">
        <v>8221</v>
      </c>
      <c r="P28" s="18">
        <v>34.42</v>
      </c>
      <c r="Q28" s="23">
        <v>9.56</v>
      </c>
      <c r="R28" s="21">
        <v>9101</v>
      </c>
      <c r="S28" s="18">
        <v>38.11</v>
      </c>
      <c r="T28" s="22">
        <v>10.59</v>
      </c>
      <c r="U28" s="21"/>
      <c r="V28" s="18"/>
      <c r="W28" s="38"/>
      <c r="X28" s="21">
        <v>-12.3</v>
      </c>
      <c r="Y28" s="18">
        <v>-12.8</v>
      </c>
      <c r="Z28" s="18"/>
      <c r="AA28" s="18"/>
      <c r="AB28" s="23"/>
      <c r="AC28" s="114">
        <f>'[1]Лист1 (2)'!BQ24/1000</f>
        <v>5.673</v>
      </c>
      <c r="AD28" s="15">
        <f t="shared" si="0"/>
        <v>0</v>
      </c>
      <c r="AE28" s="16" t="str">
        <f t="shared" si="1"/>
        <v xml:space="preserve"> </v>
      </c>
      <c r="AF28" s="6"/>
      <c r="AG28" s="6"/>
      <c r="AH28" s="6"/>
    </row>
    <row r="29" spans="1:34" x14ac:dyDescent="0.25">
      <c r="A29" s="31">
        <v>19</v>
      </c>
      <c r="B29" s="36"/>
      <c r="C29" s="8"/>
      <c r="D29" s="8"/>
      <c r="E29" s="8"/>
      <c r="F29" s="8"/>
      <c r="G29" s="8"/>
      <c r="H29" s="8"/>
      <c r="I29" s="8"/>
      <c r="J29" s="8"/>
      <c r="K29" s="8"/>
      <c r="L29" s="8"/>
      <c r="M29" s="26"/>
      <c r="N29" s="40"/>
      <c r="O29" s="17">
        <v>8221</v>
      </c>
      <c r="P29" s="18">
        <v>34.42</v>
      </c>
      <c r="Q29" s="23">
        <v>9.56</v>
      </c>
      <c r="R29" s="21">
        <v>9101</v>
      </c>
      <c r="S29" s="18">
        <v>38.11</v>
      </c>
      <c r="T29" s="22">
        <v>10.59</v>
      </c>
      <c r="U29" s="21"/>
      <c r="V29" s="18"/>
      <c r="W29" s="38"/>
      <c r="X29" s="21">
        <v>-11.5</v>
      </c>
      <c r="Y29" s="18">
        <v>-11.8</v>
      </c>
      <c r="Z29" s="18"/>
      <c r="AA29" s="18"/>
      <c r="AB29" s="23"/>
      <c r="AC29" s="114">
        <f>'[1]Лист1 (2)'!BQ25/1000</f>
        <v>6.141</v>
      </c>
      <c r="AD29" s="15">
        <f t="shared" si="0"/>
        <v>0</v>
      </c>
      <c r="AE29" s="16" t="str">
        <f t="shared" si="1"/>
        <v xml:space="preserve"> </v>
      </c>
      <c r="AF29" s="6"/>
      <c r="AG29" s="6"/>
      <c r="AH29" s="6"/>
    </row>
    <row r="30" spans="1:34" x14ac:dyDescent="0.25">
      <c r="A30" s="31">
        <v>20</v>
      </c>
      <c r="B30" s="36"/>
      <c r="C30" s="8"/>
      <c r="D30" s="8"/>
      <c r="E30" s="8"/>
      <c r="F30" s="8"/>
      <c r="G30" s="8"/>
      <c r="H30" s="8"/>
      <c r="I30" s="8"/>
      <c r="J30" s="8"/>
      <c r="K30" s="8"/>
      <c r="L30" s="8"/>
      <c r="M30" s="26"/>
      <c r="N30" s="40"/>
      <c r="O30" s="17">
        <v>8221</v>
      </c>
      <c r="P30" s="18">
        <v>34.42</v>
      </c>
      <c r="Q30" s="23">
        <v>9.56</v>
      </c>
      <c r="R30" s="21">
        <v>9101</v>
      </c>
      <c r="S30" s="18">
        <v>38.11</v>
      </c>
      <c r="T30" s="22">
        <v>10.59</v>
      </c>
      <c r="U30" s="21"/>
      <c r="V30" s="18"/>
      <c r="W30" s="38"/>
      <c r="X30" s="21">
        <v>-11.7</v>
      </c>
      <c r="Y30" s="43">
        <v>-12</v>
      </c>
      <c r="Z30" s="18"/>
      <c r="AA30" s="18"/>
      <c r="AB30" s="23"/>
      <c r="AC30" s="114">
        <f>'[1]Лист1 (2)'!BQ26/1000</f>
        <v>5.8780000000000001</v>
      </c>
      <c r="AD30" s="15">
        <f t="shared" si="0"/>
        <v>0</v>
      </c>
      <c r="AE30" s="16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1">
        <v>21</v>
      </c>
      <c r="B31" s="36"/>
      <c r="C31" s="8"/>
      <c r="D31" s="8"/>
      <c r="E31" s="8"/>
      <c r="F31" s="8"/>
      <c r="G31" s="8"/>
      <c r="H31" s="8"/>
      <c r="I31" s="8"/>
      <c r="J31" s="8"/>
      <c r="K31" s="8"/>
      <c r="L31" s="8"/>
      <c r="M31" s="26"/>
      <c r="N31" s="40"/>
      <c r="O31" s="17">
        <v>8221</v>
      </c>
      <c r="P31" s="18">
        <v>34.42</v>
      </c>
      <c r="Q31" s="23">
        <v>9.56</v>
      </c>
      <c r="R31" s="21">
        <v>9101</v>
      </c>
      <c r="S31" s="18">
        <v>38.11</v>
      </c>
      <c r="T31" s="22">
        <v>10.59</v>
      </c>
      <c r="U31" s="21"/>
      <c r="V31" s="18"/>
      <c r="W31" s="38"/>
      <c r="X31" s="21">
        <v>-11.3</v>
      </c>
      <c r="Y31" s="18">
        <v>-11.6</v>
      </c>
      <c r="Z31" s="18"/>
      <c r="AA31" s="18"/>
      <c r="AB31" s="23"/>
      <c r="AC31" s="114">
        <f>'[1]Лист1 (2)'!BQ27/1000</f>
        <v>5.8780000000000001</v>
      </c>
      <c r="AD31" s="15">
        <f t="shared" si="0"/>
        <v>0</v>
      </c>
      <c r="AE31" s="16" t="str">
        <f t="shared" si="1"/>
        <v xml:space="preserve"> </v>
      </c>
      <c r="AF31" s="6"/>
      <c r="AG31" s="6"/>
      <c r="AH31" s="6"/>
    </row>
    <row r="32" spans="1:34" x14ac:dyDescent="0.25">
      <c r="A32" s="31">
        <v>22</v>
      </c>
      <c r="B32" s="36"/>
      <c r="C32" s="8"/>
      <c r="D32" s="8"/>
      <c r="E32" s="8"/>
      <c r="F32" s="8"/>
      <c r="G32" s="8"/>
      <c r="H32" s="8"/>
      <c r="I32" s="8"/>
      <c r="J32" s="8"/>
      <c r="K32" s="8"/>
      <c r="L32" s="8"/>
      <c r="M32" s="26"/>
      <c r="N32" s="40"/>
      <c r="O32" s="17">
        <v>8221</v>
      </c>
      <c r="P32" s="18">
        <v>34.42</v>
      </c>
      <c r="Q32" s="23">
        <v>9.56</v>
      </c>
      <c r="R32" s="21">
        <v>9101</v>
      </c>
      <c r="S32" s="18">
        <v>38.11</v>
      </c>
      <c r="T32" s="22">
        <v>10.59</v>
      </c>
      <c r="U32" s="21"/>
      <c r="V32" s="18"/>
      <c r="W32" s="38"/>
      <c r="X32" s="21"/>
      <c r="Y32" s="18"/>
      <c r="Z32" s="18"/>
      <c r="AA32" s="18"/>
      <c r="AB32" s="23"/>
      <c r="AC32" s="114">
        <f>'[1]Лист1 (2)'!BQ28/1000</f>
        <v>5.8780000000000001</v>
      </c>
      <c r="AD32" s="15">
        <f t="shared" si="0"/>
        <v>0</v>
      </c>
      <c r="AE32" s="16" t="str">
        <f t="shared" si="1"/>
        <v xml:space="preserve"> </v>
      </c>
      <c r="AF32" s="6"/>
      <c r="AG32" s="6"/>
      <c r="AH32" s="6"/>
    </row>
    <row r="33" spans="1:34" x14ac:dyDescent="0.25">
      <c r="A33" s="31">
        <v>23</v>
      </c>
      <c r="B33" s="36"/>
      <c r="C33" s="8"/>
      <c r="D33" s="8"/>
      <c r="E33" s="8"/>
      <c r="F33" s="8"/>
      <c r="G33" s="8"/>
      <c r="H33" s="8"/>
      <c r="I33" s="8"/>
      <c r="J33" s="8"/>
      <c r="K33" s="8"/>
      <c r="L33" s="8"/>
      <c r="M33" s="26"/>
      <c r="N33" s="40"/>
      <c r="O33" s="17">
        <v>8221</v>
      </c>
      <c r="P33" s="18">
        <v>34.42</v>
      </c>
      <c r="Q33" s="23">
        <v>9.56</v>
      </c>
      <c r="R33" s="21">
        <v>9101</v>
      </c>
      <c r="S33" s="18">
        <v>38.11</v>
      </c>
      <c r="T33" s="22">
        <v>10.59</v>
      </c>
      <c r="U33" s="21"/>
      <c r="V33" s="18"/>
      <c r="W33" s="38"/>
      <c r="X33" s="21"/>
      <c r="Y33" s="18"/>
      <c r="Z33" s="18"/>
      <c r="AA33" s="18"/>
      <c r="AB33" s="23"/>
      <c r="AC33" s="114">
        <f>'[1]Лист1 (2)'!BQ29/1000</f>
        <v>5.9530000000000003</v>
      </c>
      <c r="AD33" s="15">
        <f>SUM(B33:M33)+$K$42+$N$42</f>
        <v>0</v>
      </c>
      <c r="AE33" s="16" t="str">
        <f>IF(AD33=100,"ОК"," ")</f>
        <v xml:space="preserve"> </v>
      </c>
      <c r="AF33" s="6"/>
      <c r="AG33" s="6"/>
      <c r="AH33" s="6"/>
    </row>
    <row r="34" spans="1:34" x14ac:dyDescent="0.25">
      <c r="A34" s="31">
        <v>24</v>
      </c>
      <c r="B34" s="46">
        <v>89.5869</v>
      </c>
      <c r="C34" s="51">
        <v>4.9866999999999999</v>
      </c>
      <c r="D34" s="51">
        <v>1.1685000000000001</v>
      </c>
      <c r="E34" s="51">
        <v>0.1225</v>
      </c>
      <c r="F34" s="51">
        <v>0.19520000000000001</v>
      </c>
      <c r="G34" s="51">
        <v>4.0000000000000001E-3</v>
      </c>
      <c r="H34" s="51">
        <v>5.3999999999999999E-2</v>
      </c>
      <c r="I34" s="51">
        <v>4.3700000000000003E-2</v>
      </c>
      <c r="J34" s="51">
        <v>5.6500000000000002E-2</v>
      </c>
      <c r="K34" s="51">
        <v>6.1999999999999998E-3</v>
      </c>
      <c r="L34" s="51">
        <v>1.5713999999999999</v>
      </c>
      <c r="M34" s="52">
        <v>2.2044000000000001</v>
      </c>
      <c r="N34" s="53">
        <v>0.75439999999999996</v>
      </c>
      <c r="O34" s="17">
        <v>8241</v>
      </c>
      <c r="P34" s="9">
        <v>34.5</v>
      </c>
      <c r="Q34" s="23">
        <v>9.58</v>
      </c>
      <c r="R34" s="21">
        <v>9123</v>
      </c>
      <c r="S34" s="9">
        <v>38.200000000000003</v>
      </c>
      <c r="T34" s="22">
        <v>10.61</v>
      </c>
      <c r="U34" s="21">
        <v>11527</v>
      </c>
      <c r="V34" s="18">
        <v>48.26</v>
      </c>
      <c r="W34" s="38">
        <v>13.41</v>
      </c>
      <c r="X34" s="21">
        <v>-11.3</v>
      </c>
      <c r="Y34" s="18">
        <v>-11.6</v>
      </c>
      <c r="Z34" s="54" t="s">
        <v>64</v>
      </c>
      <c r="AA34" s="54" t="s">
        <v>64</v>
      </c>
      <c r="AB34" s="48" t="s">
        <v>53</v>
      </c>
      <c r="AC34" s="114">
        <f>'[1]Лист1 (2)'!BQ30/1000</f>
        <v>5.9320000000000004</v>
      </c>
      <c r="AD34" s="15">
        <f t="shared" si="0"/>
        <v>100.00000000000001</v>
      </c>
      <c r="AE34" s="16" t="str">
        <f t="shared" si="1"/>
        <v>ОК</v>
      </c>
      <c r="AF34" s="6"/>
      <c r="AG34" s="6"/>
      <c r="AH34" s="6"/>
    </row>
    <row r="35" spans="1:34" x14ac:dyDescent="0.25">
      <c r="A35" s="31">
        <v>25</v>
      </c>
      <c r="B35" s="46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53"/>
      <c r="O35" s="17">
        <v>8241</v>
      </c>
      <c r="P35" s="9">
        <v>34.5</v>
      </c>
      <c r="Q35" s="23">
        <v>9.58</v>
      </c>
      <c r="R35" s="21">
        <v>9123</v>
      </c>
      <c r="S35" s="9">
        <v>38.200000000000003</v>
      </c>
      <c r="T35" s="22">
        <v>10.61</v>
      </c>
      <c r="U35" s="21"/>
      <c r="V35" s="59"/>
      <c r="W35" s="38"/>
      <c r="X35" s="57">
        <v>-11</v>
      </c>
      <c r="Y35" s="58">
        <v>-11.3</v>
      </c>
      <c r="Z35" s="47"/>
      <c r="AA35" s="47"/>
      <c r="AB35" s="48"/>
      <c r="AC35" s="114">
        <f>'[1]Лист1 (2)'!BQ31/1000</f>
        <v>6.1719999999999997</v>
      </c>
      <c r="AD35" s="15">
        <f t="shared" si="0"/>
        <v>0</v>
      </c>
      <c r="AE35" s="16" t="str">
        <f t="shared" si="1"/>
        <v xml:space="preserve"> </v>
      </c>
      <c r="AF35" s="6"/>
      <c r="AG35" s="6"/>
      <c r="AH35" s="6"/>
    </row>
    <row r="36" spans="1:34" x14ac:dyDescent="0.25">
      <c r="A36" s="31">
        <v>26</v>
      </c>
      <c r="B36" s="36"/>
      <c r="C36" s="8"/>
      <c r="D36" s="8"/>
      <c r="E36" s="8"/>
      <c r="F36" s="8"/>
      <c r="G36" s="8"/>
      <c r="H36" s="8"/>
      <c r="I36" s="8"/>
      <c r="J36" s="8"/>
      <c r="K36" s="8"/>
      <c r="L36" s="8"/>
      <c r="M36" s="26"/>
      <c r="N36" s="40"/>
      <c r="O36" s="17">
        <v>8241</v>
      </c>
      <c r="P36" s="9">
        <v>34.5</v>
      </c>
      <c r="Q36" s="23">
        <v>9.58</v>
      </c>
      <c r="R36" s="21">
        <v>9123</v>
      </c>
      <c r="S36" s="9">
        <v>38.200000000000003</v>
      </c>
      <c r="T36" s="22">
        <v>10.61</v>
      </c>
      <c r="U36" s="21"/>
      <c r="V36" s="18"/>
      <c r="W36" s="38"/>
      <c r="X36" s="21">
        <v>-11.2</v>
      </c>
      <c r="Y36" s="18">
        <v>-11.5</v>
      </c>
      <c r="Z36" s="18"/>
      <c r="AA36" s="18"/>
      <c r="AB36" s="23"/>
      <c r="AC36" s="114">
        <f>'[1]Лист1 (2)'!BQ32/1000</f>
        <v>6.5279999999999996</v>
      </c>
      <c r="AD36" s="15">
        <f t="shared" si="0"/>
        <v>0</v>
      </c>
      <c r="AE36" s="16" t="str">
        <f t="shared" si="1"/>
        <v xml:space="preserve"> </v>
      </c>
      <c r="AF36" s="6"/>
      <c r="AG36" s="6"/>
      <c r="AH36" s="6"/>
    </row>
    <row r="37" spans="1:34" x14ac:dyDescent="0.25">
      <c r="A37" s="31">
        <v>27</v>
      </c>
      <c r="B37" s="36"/>
      <c r="C37" s="8"/>
      <c r="D37" s="8"/>
      <c r="E37" s="8"/>
      <c r="F37" s="8"/>
      <c r="G37" s="8"/>
      <c r="H37" s="8"/>
      <c r="I37" s="8"/>
      <c r="J37" s="8"/>
      <c r="K37" s="8"/>
      <c r="L37" s="8"/>
      <c r="M37" s="26"/>
      <c r="N37" s="40"/>
      <c r="O37" s="17">
        <v>8241</v>
      </c>
      <c r="P37" s="9">
        <v>34.5</v>
      </c>
      <c r="Q37" s="23">
        <v>9.58</v>
      </c>
      <c r="R37" s="21">
        <v>9123</v>
      </c>
      <c r="S37" s="9">
        <v>38.200000000000003</v>
      </c>
      <c r="T37" s="22">
        <v>10.61</v>
      </c>
      <c r="U37" s="21"/>
      <c r="V37" s="18"/>
      <c r="W37" s="38"/>
      <c r="X37" s="21">
        <v>-11.4</v>
      </c>
      <c r="Y37" s="18">
        <v>-11.7</v>
      </c>
      <c r="Z37" s="18"/>
      <c r="AA37" s="18"/>
      <c r="AB37" s="23"/>
      <c r="AC37" s="114">
        <f>'[1]Лист1 (2)'!BQ33/1000</f>
        <v>6.2720000000000002</v>
      </c>
      <c r="AD37" s="15">
        <f t="shared" si="0"/>
        <v>0</v>
      </c>
      <c r="AE37" s="16" t="str">
        <f t="shared" si="1"/>
        <v xml:space="preserve"> </v>
      </c>
      <c r="AF37" s="6"/>
      <c r="AG37" s="6"/>
      <c r="AH37" s="6"/>
    </row>
    <row r="38" spans="1:34" x14ac:dyDescent="0.25">
      <c r="A38" s="31">
        <v>28</v>
      </c>
      <c r="B38" s="36"/>
      <c r="C38" s="8"/>
      <c r="D38" s="8"/>
      <c r="E38" s="8"/>
      <c r="F38" s="8"/>
      <c r="G38" s="8"/>
      <c r="H38" s="8"/>
      <c r="I38" s="8"/>
      <c r="J38" s="8"/>
      <c r="K38" s="8"/>
      <c r="L38" s="8"/>
      <c r="M38" s="26"/>
      <c r="N38" s="40"/>
      <c r="O38" s="17">
        <v>8241</v>
      </c>
      <c r="P38" s="9">
        <v>34.5</v>
      </c>
      <c r="Q38" s="23">
        <v>9.58</v>
      </c>
      <c r="R38" s="21">
        <v>9123</v>
      </c>
      <c r="S38" s="9">
        <v>38.200000000000003</v>
      </c>
      <c r="T38" s="22">
        <v>10.61</v>
      </c>
      <c r="U38" s="21"/>
      <c r="V38" s="18"/>
      <c r="W38" s="38"/>
      <c r="X38" s="21">
        <v>-11.1</v>
      </c>
      <c r="Y38" s="18">
        <v>-12.7</v>
      </c>
      <c r="Z38" s="18"/>
      <c r="AA38" s="18"/>
      <c r="AB38" s="23"/>
      <c r="AC38" s="114">
        <f>'[1]Лист1 (2)'!BQ34/1000</f>
        <v>5.9669999999999996</v>
      </c>
      <c r="AD38" s="15">
        <f t="shared" si="0"/>
        <v>0</v>
      </c>
      <c r="AE38" s="16" t="str">
        <f t="shared" si="1"/>
        <v xml:space="preserve"> </v>
      </c>
      <c r="AF38" s="6"/>
      <c r="AG38" s="6"/>
      <c r="AH38" s="6"/>
    </row>
    <row r="39" spans="1:34" x14ac:dyDescent="0.25">
      <c r="A39" s="31">
        <v>29</v>
      </c>
      <c r="B39" s="36"/>
      <c r="C39" s="8"/>
      <c r="D39" s="8"/>
      <c r="E39" s="8"/>
      <c r="F39" s="8"/>
      <c r="G39" s="8"/>
      <c r="H39" s="8"/>
      <c r="I39" s="8"/>
      <c r="J39" s="8"/>
      <c r="K39" s="8"/>
      <c r="L39" s="8"/>
      <c r="M39" s="26"/>
      <c r="N39" s="40"/>
      <c r="O39" s="17">
        <v>8241</v>
      </c>
      <c r="P39" s="9">
        <v>34.5</v>
      </c>
      <c r="Q39" s="23">
        <v>9.58</v>
      </c>
      <c r="R39" s="21">
        <v>9123</v>
      </c>
      <c r="S39" s="9">
        <v>38.200000000000003</v>
      </c>
      <c r="T39" s="22">
        <v>10.61</v>
      </c>
      <c r="U39" s="21"/>
      <c r="V39" s="18"/>
      <c r="W39" s="38"/>
      <c r="X39" s="21"/>
      <c r="Y39" s="18"/>
      <c r="Z39" s="18"/>
      <c r="AA39" s="18"/>
      <c r="AB39" s="23"/>
      <c r="AC39" s="114">
        <f>'[1]Лист1 (2)'!BQ35/1000</f>
        <v>5.8490000000000002</v>
      </c>
      <c r="AD39" s="15">
        <f t="shared" si="0"/>
        <v>0</v>
      </c>
      <c r="AE39" s="16" t="str">
        <f t="shared" si="1"/>
        <v xml:space="preserve"> </v>
      </c>
      <c r="AF39" s="6"/>
      <c r="AG39" s="6"/>
      <c r="AH39" s="6"/>
    </row>
    <row r="40" spans="1:34" x14ac:dyDescent="0.25">
      <c r="A40" s="31">
        <v>30</v>
      </c>
      <c r="B40" s="36"/>
      <c r="C40" s="8"/>
      <c r="D40" s="8"/>
      <c r="E40" s="8"/>
      <c r="F40" s="8"/>
      <c r="G40" s="8"/>
      <c r="H40" s="8"/>
      <c r="I40" s="8"/>
      <c r="J40" s="8"/>
      <c r="K40" s="8"/>
      <c r="L40" s="8"/>
      <c r="M40" s="26"/>
      <c r="N40" s="40"/>
      <c r="O40" s="17">
        <v>8241</v>
      </c>
      <c r="P40" s="9">
        <v>34.5</v>
      </c>
      <c r="Q40" s="23">
        <v>9.58</v>
      </c>
      <c r="R40" s="21">
        <v>9123</v>
      </c>
      <c r="S40" s="9">
        <v>38.200000000000003</v>
      </c>
      <c r="T40" s="22">
        <v>10.61</v>
      </c>
      <c r="U40" s="21"/>
      <c r="V40" s="18"/>
      <c r="W40" s="38"/>
      <c r="X40" s="21"/>
      <c r="Y40" s="18"/>
      <c r="Z40" s="18"/>
      <c r="AA40" s="18"/>
      <c r="AB40" s="23"/>
      <c r="AC40" s="114">
        <f>'[1]Лист1 (2)'!BQ36/1000</f>
        <v>6.0179999999999998</v>
      </c>
      <c r="AD40" s="15">
        <f t="shared" si="0"/>
        <v>0</v>
      </c>
      <c r="AE40" s="16" t="str">
        <f t="shared" si="1"/>
        <v xml:space="preserve"> </v>
      </c>
      <c r="AF40" s="6"/>
      <c r="AG40" s="6"/>
      <c r="AH40" s="6"/>
    </row>
    <row r="41" spans="1:34" ht="15.75" thickBot="1" x14ac:dyDescent="0.3">
      <c r="A41" s="35">
        <v>31</v>
      </c>
      <c r="B41" s="37">
        <v>90.089500000000001</v>
      </c>
      <c r="C41" s="27">
        <v>4.7537000000000003</v>
      </c>
      <c r="D41" s="27">
        <v>1.1153</v>
      </c>
      <c r="E41" s="27">
        <v>0.1168</v>
      </c>
      <c r="F41" s="27">
        <v>0.19800000000000001</v>
      </c>
      <c r="G41" s="27">
        <v>3.2000000000000002E-3</v>
      </c>
      <c r="H41" s="27">
        <v>4.53E-2</v>
      </c>
      <c r="I41" s="27">
        <v>3.73E-2</v>
      </c>
      <c r="J41" s="27">
        <v>3.8800000000000001E-2</v>
      </c>
      <c r="K41" s="27">
        <v>6.7000000000000002E-3</v>
      </c>
      <c r="L41" s="27">
        <v>1.54</v>
      </c>
      <c r="M41" s="28">
        <v>2.0552999999999999</v>
      </c>
      <c r="N41" s="44">
        <v>0.74960000000000004</v>
      </c>
      <c r="O41" s="17">
        <v>8224</v>
      </c>
      <c r="P41" s="9">
        <v>34.43</v>
      </c>
      <c r="Q41" s="23">
        <v>9.56</v>
      </c>
      <c r="R41" s="21">
        <v>9106</v>
      </c>
      <c r="S41" s="9">
        <v>38.119999999999997</v>
      </c>
      <c r="T41" s="22">
        <v>10.59</v>
      </c>
      <c r="U41" s="24">
        <v>11543</v>
      </c>
      <c r="V41" s="25">
        <v>48.33</v>
      </c>
      <c r="W41" s="39">
        <v>13.43</v>
      </c>
      <c r="X41" s="24">
        <v>-11.1</v>
      </c>
      <c r="Y41" s="25">
        <v>-11.7</v>
      </c>
      <c r="Z41" s="60" t="s">
        <v>64</v>
      </c>
      <c r="AA41" s="60" t="s">
        <v>64</v>
      </c>
      <c r="AB41" s="61" t="s">
        <v>53</v>
      </c>
      <c r="AC41" s="114">
        <f>'[1]Лист1 (2)'!BQ37/1000</f>
        <v>6.1219999999999999</v>
      </c>
      <c r="AD41" s="15">
        <f t="shared" si="0"/>
        <v>99.999899999999997</v>
      </c>
      <c r="AE41" s="16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4" t="s">
        <v>27</v>
      </c>
      <c r="B42" s="94"/>
      <c r="C42" s="94"/>
      <c r="D42" s="94"/>
      <c r="E42" s="94"/>
      <c r="F42" s="94"/>
      <c r="G42" s="94"/>
      <c r="H42" s="95"/>
      <c r="I42" s="92" t="s">
        <v>25</v>
      </c>
      <c r="J42" s="93"/>
      <c r="K42" s="29">
        <v>0</v>
      </c>
      <c r="L42" s="67" t="s">
        <v>26</v>
      </c>
      <c r="M42" s="68"/>
      <c r="N42" s="30">
        <v>0</v>
      </c>
      <c r="O42" s="98">
        <f>SUMPRODUCT(O11:O41,AC11:AC41)/SUM(AC11:AC41)</f>
        <v>8230.2828661731673</v>
      </c>
      <c r="P42" s="65">
        <f>SUMPRODUCT(P11:P41,AC11:AC41)/SUM(AC11:AC41)</f>
        <v>34.457389253929968</v>
      </c>
      <c r="Q42" s="65">
        <f>SUMPRODUCT(Q11:Q41,AC11:AC41)/SUM(AC11:AC41)</f>
        <v>9.5696045080262824</v>
      </c>
      <c r="R42" s="65">
        <f>SUMPRODUCT(R11:R41,AC11:AC41)/SUM(AC11:AC41)</f>
        <v>9111.275455377192</v>
      </c>
      <c r="S42" s="65">
        <f>SUMPRODUCT(S11:S41,AC11:AC41)/SUM(AC11:AC41)</f>
        <v>38.150102969308826</v>
      </c>
      <c r="T42" s="96">
        <f>SUMPRODUCT(T11:T41,AC11:AC41)/SUM(AC11:AC41)</f>
        <v>10.598763536554936</v>
      </c>
      <c r="U42" s="19"/>
      <c r="V42" s="7"/>
      <c r="W42" s="7"/>
      <c r="X42" s="7"/>
      <c r="Y42" s="7"/>
      <c r="Z42" s="7"/>
      <c r="AA42" s="7"/>
      <c r="AB42" s="7"/>
      <c r="AC42" s="7"/>
      <c r="AD42" s="15"/>
      <c r="AE42" s="16"/>
      <c r="AF42" s="6"/>
      <c r="AG42" s="6"/>
      <c r="AH42" s="6"/>
    </row>
    <row r="43" spans="1:34" ht="19.5" customHeight="1" thickBot="1" x14ac:dyDescent="0.3">
      <c r="A43" s="49"/>
      <c r="B43" s="4"/>
      <c r="C43" s="4"/>
      <c r="D43" s="4"/>
      <c r="E43" s="4"/>
      <c r="F43" s="4"/>
      <c r="G43" s="4"/>
      <c r="H43" s="89" t="s">
        <v>3</v>
      </c>
      <c r="I43" s="90"/>
      <c r="J43" s="90"/>
      <c r="K43" s="90"/>
      <c r="L43" s="90"/>
      <c r="M43" s="90"/>
      <c r="N43" s="91"/>
      <c r="O43" s="99"/>
      <c r="P43" s="66"/>
      <c r="Q43" s="66"/>
      <c r="R43" s="66"/>
      <c r="S43" s="66"/>
      <c r="T43" s="97"/>
      <c r="U43" s="19"/>
      <c r="V43" s="4"/>
      <c r="W43" s="4"/>
      <c r="X43" s="4"/>
      <c r="Y43" s="4"/>
      <c r="Z43" s="4"/>
      <c r="AA43" s="4"/>
      <c r="AB43" s="4"/>
      <c r="AC43" s="62"/>
    </row>
    <row r="44" spans="1:34" ht="4.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34" ht="28.5" customHeight="1" x14ac:dyDescent="0.25">
      <c r="B45" s="3" t="s">
        <v>61</v>
      </c>
      <c r="O45" s="34" t="s">
        <v>54</v>
      </c>
      <c r="R45" s="1" t="s">
        <v>56</v>
      </c>
      <c r="V45" s="34" t="s">
        <v>55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10</v>
      </c>
      <c r="E47" s="34" t="s">
        <v>62</v>
      </c>
      <c r="O47" s="34" t="s">
        <v>57</v>
      </c>
      <c r="P47" s="33"/>
      <c r="R47" s="1" t="s">
        <v>56</v>
      </c>
      <c r="V47" s="34" t="s">
        <v>55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18</v>
      </c>
      <c r="G49" s="34" t="s">
        <v>59</v>
      </c>
      <c r="H49" s="33"/>
      <c r="I49" s="33"/>
      <c r="J49" s="33"/>
      <c r="K49" s="33"/>
      <c r="L49" s="33"/>
      <c r="O49" s="34" t="s">
        <v>58</v>
      </c>
      <c r="R49" s="1" t="s">
        <v>56</v>
      </c>
      <c r="V49" s="34" t="s">
        <v>55</v>
      </c>
    </row>
    <row r="50" spans="2:22" x14ac:dyDescent="0.25">
      <c r="E50" s="5" t="s">
        <v>19</v>
      </c>
      <c r="O50" s="5" t="s">
        <v>6</v>
      </c>
      <c r="R50" s="5" t="s">
        <v>7</v>
      </c>
      <c r="V50" s="5" t="s">
        <v>8</v>
      </c>
    </row>
  </sheetData>
  <mergeCells count="43">
    <mergeCell ref="K5:Q5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9055118110236221" right="0" top="0.35433070866141736" bottom="0.15748031496062992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2016-11-02T13:11:32Z</cp:lastPrinted>
  <dcterms:created xsi:type="dcterms:W3CDTF">2016-10-07T07:24:19Z</dcterms:created>
  <dcterms:modified xsi:type="dcterms:W3CDTF">2016-11-02T13:12:21Z</dcterms:modified>
</cp:coreProperties>
</file>