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1"/>
  </bookViews>
  <sheets>
    <sheet name="Паспорт" sheetId="1" r:id="rId1"/>
    <sheet name="Додаток Кочуб., В. Олександ." sheetId="2" r:id="rId2"/>
    <sheet name="Лист2" sheetId="3" r:id="rId3"/>
    <sheet name="Лист3" sheetId="4" r:id="rId4"/>
    <sheet name="Отчет о совместимости" sheetId="5" r:id="rId5"/>
  </sheets>
  <definedNames>
    <definedName name="_Hlk21234135" localSheetId="0">'Паспорт'!#REF!</definedName>
    <definedName name="OLE_LINK2" localSheetId="0">'Паспорт'!$W$10</definedName>
    <definedName name="OLE_LINK3" localSheetId="0">'Паспорт'!$X$9</definedName>
    <definedName name="OLE_LINK5" localSheetId="0">'Паспорт'!#REF!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<sst xmlns="http://schemas.openxmlformats.org/spreadsheetml/2006/main" count="80" uniqueCount="68">
  <si>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</si>
  <si>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</si>
  <si>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</si>
  <si>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</si>
  <si>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</si>
  <si>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</si>
  <si>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</si>
  <si>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</si>
  <si>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</si>
  <si>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</si>
  <si>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</si>
  <si>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</si>
  <si>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</si>
  <si>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</si>
  <si>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</si>
  <si>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</si>
  <si>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</si>
  <si>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</si>
  <si>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</si>
  <si>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</si>
  <si>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</si>
  <si>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</si>
  <si>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</si>
  <si>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</si>
  <si>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</si>
  <si>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</si>
  <si>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</si>
  <si>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</si>
  <si>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</si>
  <si>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</si>
  <si>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</si>
  <si>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</si>
  <si>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</si>
  <si>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</si>
  <si>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</si>
  <si>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</si>
  <si>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</si>
  <si>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</si>
  <si>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</si>
  <si>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</si>
  <si>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</si>
  <si>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&lt;0,0001</t>
  </si>
  <si>
    <t>*</t>
  </si>
  <si>
    <t>* прибор в повірці</t>
  </si>
  <si>
    <t>відсутні</t>
  </si>
  <si>
    <t xml:space="preserve">Маса механічних домішок, г/ 100м³                    </t>
  </si>
  <si>
    <r>
      <t xml:space="preserve"> переданого  УМГ "ХАРКІВТРАНСГАЗ" Херсонським ЛВУМГ по </t>
    </r>
    <r>
      <rPr>
        <b/>
        <sz val="10"/>
        <rFont val="Arial"/>
        <family val="2"/>
      </rPr>
      <t xml:space="preserve">ГРС Кочубеївка, ГРС Велика Олександрівка </t>
    </r>
    <r>
      <rPr>
        <sz val="10"/>
        <rFont val="Arial"/>
        <family val="2"/>
      </rPr>
      <t xml:space="preserve"> та  прийнятого ПАТ "Херсонгаз" </t>
    </r>
  </si>
  <si>
    <r>
      <t xml:space="preserve">  по  магістральним газопроводам   ШДО,  ШДКРІ  за період з  </t>
    </r>
    <r>
      <rPr>
        <b/>
        <sz val="10"/>
        <rFont val="Arial"/>
        <family val="2"/>
      </rPr>
      <t xml:space="preserve"> 01.10.2016 по 31.10.2016 р. </t>
    </r>
  </si>
  <si>
    <t>Начальник  Херсонського ЛВУМГ                                                                  А.О. Охримчук                                                                                                             1.11.2016р.</t>
  </si>
  <si>
    <t>Філія УМГ"Харківтрансгаз"</t>
  </si>
  <si>
    <t xml:space="preserve">Херсонське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</si>
  <si>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РЧ 161/2015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01.01.2019 р.</t>
    </r>
  </si>
  <si>
    <t>Розроблено на підставі результатів вимірювань ВХАЛ Криворізького ЛВУМГ  свідоцтво про атестацію № ПЄ0048/13 дійсне до 16.05.2018 р.</t>
  </si>
  <si>
    <t>О.С. Камишанова                                                                                                        1.11.2016р.</t>
  </si>
  <si>
    <t>Херсонське ЛВУМГ</t>
  </si>
  <si>
    <t>Додаток до ПАСПОРТУ ФІЗИКО-ХІМІЧНИХ ПОКАЗНИКІВ ПРИРОДНОГО ГАЗУ</t>
  </si>
  <si>
    <t>переданого УМГ "ХАРКІВТРАНСГАЗ" Херсонським ЛВУМГ по ГРС Кочубеївка, ГРС Велика Олександрівка  та прийнятого ПАТ "Херсонгаз"</t>
  </si>
  <si>
    <r>
      <t xml:space="preserve">    по магістральним газопроводам ШДО, ШДКРІза період з  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01.10.2016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>по</t>
    </r>
    <r>
      <rPr>
        <b/>
        <sz val="10"/>
        <rFont val="Arial"/>
        <family val="2"/>
      </rPr>
      <t xml:space="preserve">   31</t>
    </r>
    <r>
      <rPr>
        <b/>
        <u val="single"/>
        <sz val="10"/>
        <rFont val="Arial"/>
        <family val="2"/>
      </rPr>
      <t xml:space="preserve">.10.2016 </t>
    </r>
  </si>
  <si>
    <r>
      <t>Обсяг газу, переданого за добу,  тис. 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</si>
  <si>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r>
      <t>Загальний обсяг газу, тис. м</t>
    </r>
    <r>
      <rPr>
        <b/>
        <vertAlign val="superscript"/>
        <sz val="9"/>
        <rFont val="Arial"/>
        <family val="2"/>
      </rPr>
      <t>3</t>
    </r>
  </si>
  <si>
    <t>Теплота згоряння ниижа, (за поточну добу та середньозважене значення за місяць) МДж/м3</t>
  </si>
  <si>
    <t>Кочубеївка</t>
  </si>
  <si>
    <t>В. Олексан-  дрівка</t>
  </si>
  <si>
    <r>
      <t>Загальний обсяг газу, тис. м</t>
    </r>
    <r>
      <rPr>
        <vertAlign val="superscript"/>
        <sz val="9"/>
        <rFont val="Times New Roman"/>
        <family val="1"/>
      </rPr>
      <t>3</t>
    </r>
  </si>
  <si>
    <r>
      <rPr>
        <sz val="10"/>
        <rFont val="Times New Roman"/>
        <family val="1"/>
      </rPr>
      <t>Начальник служби ГВ та М Херсонського  ЛВУМГ</t>
    </r>
    <r>
      <rPr>
        <sz val="11"/>
        <rFont val="Times New Roman"/>
        <family val="1"/>
      </rPr>
      <t xml:space="preserve">      Скавронський Є.К.                31.10.2016</t>
    </r>
  </si>
  <si>
    <t xml:space="preserve">Підрозділу підприємства, якому підпорядкована ВХАЛ      прізвище                підпис                                        </t>
  </si>
  <si>
    <t xml:space="preserve">Начальник Херсонського ЛВУМГ                          Охримчук А.О.                        31.10.2016               </t>
  </si>
  <si>
    <t xml:space="preserve"> ВХАЛ, де здійснювались аналізи газу                                   прізвище                підпис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</si>
</sst>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</numFmts>
  <fonts count="6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sz val="12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vertAlign val="superscript"/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77" fontId="1" fillId="0" borderId="14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179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9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7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/>
    </xf>
    <xf numFmtId="179" fontId="1" fillId="0" borderId="10" xfId="0" applyNumberFormat="1" applyFont="1" applyFill="1" applyBorder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0" fillId="0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2" fillId="0" borderId="10" xfId="0" applyFont="1" applyBorder="1" applyAlignment="1" applyProtection="1">
      <alignment horizontal="center" vertical="center" textRotation="90"/>
      <protection/>
    </xf>
    <xf numFmtId="0" fontId="2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/>
    </xf>
    <xf numFmtId="178" fontId="18" fillId="0" borderId="10" xfId="0" applyNumberFormat="1" applyFont="1" applyFill="1" applyBorder="1" applyAlignment="1" applyProtection="1">
      <alignment horizontal="center" vertical="center"/>
      <protection locked="0"/>
    </xf>
    <xf numFmtId="178" fontId="17" fillId="0" borderId="10" xfId="0" applyNumberFormat="1" applyFont="1" applyBorder="1" applyAlignment="1">
      <alignment vertical="center" wrapText="1"/>
    </xf>
    <xf numFmtId="179" fontId="23" fillId="33" borderId="10" xfId="0" applyNumberFormat="1" applyFont="1" applyFill="1" applyBorder="1" applyAlignment="1">
      <alignment horizontal="center"/>
    </xf>
    <xf numFmtId="178" fontId="24" fillId="0" borderId="10" xfId="0" applyNumberFormat="1" applyFont="1" applyFill="1" applyBorder="1" applyAlignment="1" applyProtection="1">
      <alignment horizontal="center" vertical="center"/>
      <protection locked="0"/>
    </xf>
    <xf numFmtId="179" fontId="23" fillId="33" borderId="10" xfId="0" applyNumberFormat="1" applyFont="1" applyFill="1" applyBorder="1" applyAlignment="1">
      <alignment horizontal="center" wrapText="1"/>
    </xf>
    <xf numFmtId="0" fontId="23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26" fillId="0" borderId="15" xfId="0" applyFont="1" applyBorder="1" applyAlignment="1">
      <alignment/>
    </xf>
    <xf numFmtId="0" fontId="0" fillId="0" borderId="15" xfId="0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4" fontId="2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left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2" fillId="0" borderId="10" xfId="0" applyFont="1" applyBorder="1" applyAlignment="1">
      <alignment horizontal="center" textRotation="90" wrapText="1"/>
    </xf>
    <xf numFmtId="0" fontId="0" fillId="0" borderId="0" xfId="0" applyAlignment="1">
      <alignment vertical="top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8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textRotation="90" wrapText="1"/>
    </xf>
    <xf numFmtId="0" fontId="63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B7">
      <selection activeCell="K50" sqref="K5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49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100"/>
      <c r="X2" s="101"/>
      <c r="Y2" s="101"/>
      <c r="Z2" s="4"/>
      <c r="AA2" s="4"/>
    </row>
    <row r="3" spans="2:27" ht="12.75">
      <c r="B3" s="8" t="s">
        <v>50</v>
      </c>
      <c r="C3" s="8"/>
      <c r="D3" s="8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51</v>
      </c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108" t="s">
        <v>32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9"/>
    </row>
    <row r="7" spans="2:27" ht="38.25" customHeight="1">
      <c r="B7" s="102" t="s">
        <v>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21.75" customHeight="1">
      <c r="B8" s="104" t="s">
        <v>47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110" t="s">
        <v>17</v>
      </c>
      <c r="C9" s="96" t="s">
        <v>33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  <c r="O9" s="92"/>
      <c r="P9" s="93"/>
      <c r="Q9" s="93"/>
      <c r="R9" s="94"/>
      <c r="S9" s="94"/>
      <c r="T9" s="95"/>
      <c r="U9" s="88" t="s">
        <v>30</v>
      </c>
      <c r="V9" s="91" t="s">
        <v>31</v>
      </c>
      <c r="W9" s="106" t="s">
        <v>45</v>
      </c>
      <c r="X9" s="106" t="s">
        <v>39</v>
      </c>
      <c r="Y9" s="106" t="s">
        <v>40</v>
      </c>
      <c r="Z9" s="4"/>
      <c r="AB9" s="7"/>
      <c r="AC9"/>
    </row>
    <row r="10" spans="2:29" ht="48.75" customHeight="1">
      <c r="B10" s="111"/>
      <c r="C10" s="86" t="s">
        <v>18</v>
      </c>
      <c r="D10" s="86" t="s">
        <v>19</v>
      </c>
      <c r="E10" s="86" t="s">
        <v>20</v>
      </c>
      <c r="F10" s="86" t="s">
        <v>21</v>
      </c>
      <c r="G10" s="86" t="s">
        <v>22</v>
      </c>
      <c r="H10" s="86" t="s">
        <v>23</v>
      </c>
      <c r="I10" s="86" t="s">
        <v>24</v>
      </c>
      <c r="J10" s="86" t="s">
        <v>25</v>
      </c>
      <c r="K10" s="86" t="s">
        <v>26</v>
      </c>
      <c r="L10" s="86" t="s">
        <v>27</v>
      </c>
      <c r="M10" s="83" t="s">
        <v>28</v>
      </c>
      <c r="N10" s="83" t="s">
        <v>29</v>
      </c>
      <c r="O10" s="83" t="s">
        <v>13</v>
      </c>
      <c r="P10" s="115" t="s">
        <v>37</v>
      </c>
      <c r="Q10" s="83" t="s">
        <v>38</v>
      </c>
      <c r="R10" s="83" t="s">
        <v>14</v>
      </c>
      <c r="S10" s="83" t="s">
        <v>15</v>
      </c>
      <c r="T10" s="83" t="s">
        <v>16</v>
      </c>
      <c r="U10" s="89"/>
      <c r="V10" s="84"/>
      <c r="W10" s="106"/>
      <c r="X10" s="106"/>
      <c r="Y10" s="106"/>
      <c r="Z10" s="4"/>
      <c r="AB10" s="7"/>
      <c r="AC10"/>
    </row>
    <row r="11" spans="2:29" ht="15.75" customHeight="1">
      <c r="B11" s="111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4"/>
      <c r="N11" s="84"/>
      <c r="O11" s="84"/>
      <c r="P11" s="116"/>
      <c r="Q11" s="113"/>
      <c r="R11" s="84"/>
      <c r="S11" s="84"/>
      <c r="T11" s="84"/>
      <c r="U11" s="89"/>
      <c r="V11" s="84"/>
      <c r="W11" s="106"/>
      <c r="X11" s="106"/>
      <c r="Y11" s="106"/>
      <c r="Z11" s="4"/>
      <c r="AB11" s="7"/>
      <c r="AC11"/>
    </row>
    <row r="12" spans="2:29" ht="21" customHeight="1">
      <c r="B12" s="112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5"/>
      <c r="N12" s="85"/>
      <c r="O12" s="85"/>
      <c r="P12" s="117"/>
      <c r="Q12" s="114"/>
      <c r="R12" s="85"/>
      <c r="S12" s="85"/>
      <c r="T12" s="85"/>
      <c r="U12" s="90"/>
      <c r="V12" s="85"/>
      <c r="W12" s="106"/>
      <c r="X12" s="106"/>
      <c r="Y12" s="106"/>
      <c r="Z12" s="4"/>
      <c r="AB12" s="7"/>
      <c r="AC12"/>
    </row>
    <row r="13" spans="2:28" s="10" customFormat="1" ht="12.75">
      <c r="B13" s="9">
        <v>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  <c r="Q13" s="31"/>
      <c r="R13" s="30"/>
      <c r="S13" s="31"/>
      <c r="T13" s="30"/>
      <c r="U13" s="32"/>
      <c r="V13" s="33"/>
      <c r="W13" s="34"/>
      <c r="X13" s="29"/>
      <c r="Y13" s="2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9">
        <v>2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/>
      <c r="Q14" s="31"/>
      <c r="R14" s="30"/>
      <c r="S14" s="31"/>
      <c r="T14" s="36"/>
      <c r="U14" s="32"/>
      <c r="V14" s="37"/>
      <c r="W14" s="38"/>
      <c r="X14" s="39"/>
      <c r="Y14" s="3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9">
        <v>3</v>
      </c>
      <c r="C15" s="32">
        <v>95.2425</v>
      </c>
      <c r="D15" s="32">
        <v>2.6672</v>
      </c>
      <c r="E15" s="35">
        <v>0.8362</v>
      </c>
      <c r="F15" s="35">
        <v>0.1242</v>
      </c>
      <c r="G15" s="35">
        <v>0.1259</v>
      </c>
      <c r="H15" s="35">
        <v>0.0091</v>
      </c>
      <c r="I15" s="35">
        <v>0.0246</v>
      </c>
      <c r="J15" s="35">
        <v>0.0174</v>
      </c>
      <c r="K15" s="35">
        <v>0.0134</v>
      </c>
      <c r="L15" s="35">
        <v>0.0085</v>
      </c>
      <c r="M15" s="35">
        <v>0.7411</v>
      </c>
      <c r="N15" s="35">
        <v>0.19</v>
      </c>
      <c r="O15" s="35">
        <v>0.7056</v>
      </c>
      <c r="P15" s="36">
        <v>34.51</v>
      </c>
      <c r="Q15" s="31">
        <f aca="true" t="shared" si="1" ref="Q15:Q43">1000*P15/4.1868</f>
        <v>8242.571892614886</v>
      </c>
      <c r="R15" s="30">
        <v>38.24</v>
      </c>
      <c r="S15" s="31">
        <f aca="true" t="shared" si="2" ref="S15:S43">1000*R15/4.1868</f>
        <v>9133.467087035446</v>
      </c>
      <c r="T15" s="36">
        <v>49.96</v>
      </c>
      <c r="U15" s="32">
        <v>-14.1</v>
      </c>
      <c r="V15" s="38">
        <v>-9.5</v>
      </c>
      <c r="W15" s="40"/>
      <c r="X15" s="39"/>
      <c r="Y15" s="39"/>
      <c r="AA15" s="11">
        <f t="shared" si="0"/>
        <v>100.00010000000002</v>
      </c>
      <c r="AB15" s="12" t="str">
        <f>IF(AA15=100,"ОК"," ")</f>
        <v> </v>
      </c>
    </row>
    <row r="16" spans="2:28" s="10" customFormat="1" ht="12.75">
      <c r="B16" s="9">
        <v>4</v>
      </c>
      <c r="C16" s="29">
        <v>95.5157</v>
      </c>
      <c r="D16" s="29">
        <v>2.4623</v>
      </c>
      <c r="E16" s="29">
        <v>0.8016</v>
      </c>
      <c r="F16" s="29">
        <v>0.1249</v>
      </c>
      <c r="G16" s="29">
        <v>0.1287</v>
      </c>
      <c r="H16" s="29">
        <v>0.0078</v>
      </c>
      <c r="I16" s="29">
        <v>0.026</v>
      </c>
      <c r="J16" s="29">
        <v>0.0189</v>
      </c>
      <c r="K16" s="29">
        <v>0.0124</v>
      </c>
      <c r="L16" s="29">
        <v>0.0073</v>
      </c>
      <c r="M16" s="29">
        <v>0.6981</v>
      </c>
      <c r="N16" s="29">
        <v>0.1964</v>
      </c>
      <c r="O16" s="29">
        <v>0.7039</v>
      </c>
      <c r="P16" s="30">
        <v>34.46</v>
      </c>
      <c r="Q16" s="31">
        <f t="shared" si="1"/>
        <v>8230.62959778351</v>
      </c>
      <c r="R16" s="30">
        <v>38.18</v>
      </c>
      <c r="S16" s="31">
        <f t="shared" si="2"/>
        <v>9119.136333237795</v>
      </c>
      <c r="T16" s="30">
        <v>49.95</v>
      </c>
      <c r="U16" s="32"/>
      <c r="V16" s="37"/>
      <c r="W16" s="40" t="s">
        <v>44</v>
      </c>
      <c r="X16" s="29"/>
      <c r="Y16" s="34"/>
      <c r="AA16" s="11">
        <f>SUM(C16:N16)</f>
        <v>100.00009999999997</v>
      </c>
      <c r="AB16" s="12" t="str">
        <f>IF(AA16=100,"ОК"," ")</f>
        <v> </v>
      </c>
    </row>
    <row r="17" spans="2:28" s="10" customFormat="1" ht="12.75">
      <c r="B17" s="9">
        <v>5</v>
      </c>
      <c r="C17" s="29">
        <v>95.3959</v>
      </c>
      <c r="D17" s="29">
        <v>2.537</v>
      </c>
      <c r="E17" s="29">
        <v>0.8275</v>
      </c>
      <c r="F17" s="29">
        <v>0.1301</v>
      </c>
      <c r="G17" s="29">
        <v>0.134</v>
      </c>
      <c r="H17" s="29">
        <v>0.0049</v>
      </c>
      <c r="I17" s="29">
        <v>0.0267</v>
      </c>
      <c r="J17" s="29">
        <v>0.0193</v>
      </c>
      <c r="K17" s="29">
        <v>0.015</v>
      </c>
      <c r="L17" s="29">
        <v>0.007</v>
      </c>
      <c r="M17" s="29">
        <v>0.6968</v>
      </c>
      <c r="N17" s="29">
        <v>0.2057</v>
      </c>
      <c r="O17" s="29">
        <v>0.705</v>
      </c>
      <c r="P17" s="30">
        <v>34.5</v>
      </c>
      <c r="Q17" s="31">
        <f t="shared" si="1"/>
        <v>8240.18343364861</v>
      </c>
      <c r="R17" s="30">
        <v>38.23</v>
      </c>
      <c r="S17" s="31">
        <f t="shared" si="2"/>
        <v>9131.07862806917</v>
      </c>
      <c r="T17" s="30">
        <v>49.96</v>
      </c>
      <c r="U17" s="41"/>
      <c r="V17" s="28"/>
      <c r="W17" s="40"/>
      <c r="X17" s="39">
        <v>0.0022</v>
      </c>
      <c r="Y17" s="39" t="s">
        <v>41</v>
      </c>
      <c r="AA17" s="11">
        <f>SUM(C17:N17)</f>
        <v>99.99990000000001</v>
      </c>
      <c r="AB17" s="12" t="str">
        <f>IF(AA17=100,"ОК"," ")</f>
        <v> </v>
      </c>
    </row>
    <row r="18" spans="2:28" s="10" customFormat="1" ht="12.75">
      <c r="B18" s="9">
        <v>6</v>
      </c>
      <c r="C18" s="29">
        <v>95.3427</v>
      </c>
      <c r="D18" s="29">
        <v>2.568</v>
      </c>
      <c r="E18" s="29">
        <v>0.8359</v>
      </c>
      <c r="F18" s="29">
        <v>0.131</v>
      </c>
      <c r="G18" s="29">
        <v>0.1354</v>
      </c>
      <c r="H18" s="29">
        <v>0.0094</v>
      </c>
      <c r="I18" s="29">
        <v>0.0272</v>
      </c>
      <c r="J18" s="29">
        <v>0.0194</v>
      </c>
      <c r="K18" s="29">
        <v>0.0145</v>
      </c>
      <c r="L18" s="29">
        <v>0.0072</v>
      </c>
      <c r="M18" s="29">
        <v>0.6955</v>
      </c>
      <c r="N18" s="29">
        <v>0.2138</v>
      </c>
      <c r="O18" s="29">
        <v>0.7055</v>
      </c>
      <c r="P18" s="30">
        <v>34.51</v>
      </c>
      <c r="Q18" s="31">
        <f t="shared" si="1"/>
        <v>8242.571892614886</v>
      </c>
      <c r="R18" s="30">
        <v>38.24</v>
      </c>
      <c r="S18" s="31">
        <f t="shared" si="2"/>
        <v>9133.467087035446</v>
      </c>
      <c r="T18" s="30">
        <v>49.97</v>
      </c>
      <c r="U18" s="39"/>
      <c r="V18" s="39"/>
      <c r="W18" s="40"/>
      <c r="X18" s="29"/>
      <c r="Y18" s="29"/>
      <c r="AA18" s="11">
        <f t="shared" si="0"/>
        <v>99.99999999999999</v>
      </c>
      <c r="AB18" s="12"/>
    </row>
    <row r="19" spans="2:28" s="10" customFormat="1" ht="12.75">
      <c r="B19" s="9">
        <v>7</v>
      </c>
      <c r="C19" s="29">
        <v>95.3464</v>
      </c>
      <c r="D19" s="29">
        <v>2.5654</v>
      </c>
      <c r="E19" s="29">
        <v>0.8331</v>
      </c>
      <c r="F19" s="29">
        <v>0.1299</v>
      </c>
      <c r="G19" s="29">
        <v>0.1334</v>
      </c>
      <c r="H19" s="29">
        <v>0.0079</v>
      </c>
      <c r="I19" s="29">
        <v>0.0269</v>
      </c>
      <c r="J19" s="29">
        <v>0.0195</v>
      </c>
      <c r="K19" s="29">
        <v>0.0161</v>
      </c>
      <c r="L19" s="29">
        <v>0.0063</v>
      </c>
      <c r="M19" s="29">
        <v>0.7003</v>
      </c>
      <c r="N19" s="29">
        <v>0.2148</v>
      </c>
      <c r="O19" s="29">
        <v>0.7055</v>
      </c>
      <c r="P19" s="30">
        <v>34.51</v>
      </c>
      <c r="Q19" s="31">
        <f t="shared" si="1"/>
        <v>8242.571892614886</v>
      </c>
      <c r="R19" s="30">
        <v>38.24</v>
      </c>
      <c r="S19" s="31">
        <f t="shared" si="2"/>
        <v>9133.467087035446</v>
      </c>
      <c r="T19" s="30">
        <v>49.96</v>
      </c>
      <c r="U19" s="39"/>
      <c r="V19" s="39"/>
      <c r="W19" s="40"/>
      <c r="X19" s="39"/>
      <c r="Y19" s="39"/>
      <c r="AA19" s="11">
        <f t="shared" si="0"/>
        <v>99.99999999999999</v>
      </c>
      <c r="AB19" s="12"/>
    </row>
    <row r="20" spans="2:28" s="10" customFormat="1" ht="12.75">
      <c r="B20" s="9">
        <v>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31"/>
      <c r="R20" s="30"/>
      <c r="S20" s="31"/>
      <c r="T20" s="30"/>
      <c r="U20" s="32"/>
      <c r="V20" s="38"/>
      <c r="W20" s="40"/>
      <c r="X20" s="39"/>
      <c r="Y20" s="39"/>
      <c r="AA20" s="11">
        <f t="shared" si="0"/>
        <v>0</v>
      </c>
      <c r="AB20" s="12"/>
    </row>
    <row r="21" spans="2:28" s="10" customFormat="1" ht="12.75">
      <c r="B21" s="9">
        <v>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  <c r="Q21" s="31"/>
      <c r="R21" s="30"/>
      <c r="S21" s="31"/>
      <c r="T21" s="30"/>
      <c r="U21" s="32"/>
      <c r="V21" s="38"/>
      <c r="W21" s="34"/>
      <c r="X21" s="39"/>
      <c r="Y21" s="38"/>
      <c r="AA21" s="11">
        <f t="shared" si="0"/>
        <v>0</v>
      </c>
      <c r="AB21" s="12"/>
    </row>
    <row r="22" spans="2:28" s="10" customFormat="1" ht="12.75">
      <c r="B22" s="9">
        <v>10</v>
      </c>
      <c r="C22" s="29">
        <v>95.5045</v>
      </c>
      <c r="D22" s="29">
        <v>2.4978</v>
      </c>
      <c r="E22" s="29">
        <v>0.8044</v>
      </c>
      <c r="F22" s="29">
        <v>0.1256</v>
      </c>
      <c r="G22" s="29">
        <v>0.125</v>
      </c>
      <c r="H22" s="29">
        <v>0.0085</v>
      </c>
      <c r="I22" s="29">
        <v>0.0245</v>
      </c>
      <c r="J22" s="29">
        <v>0.0176</v>
      </c>
      <c r="K22" s="29">
        <v>0.0111</v>
      </c>
      <c r="L22" s="29">
        <v>0.0059</v>
      </c>
      <c r="M22" s="29">
        <v>0.685</v>
      </c>
      <c r="N22" s="29">
        <v>0.1901</v>
      </c>
      <c r="O22" s="29">
        <v>0.7039</v>
      </c>
      <c r="P22" s="30">
        <v>34.47</v>
      </c>
      <c r="Q22" s="31">
        <f t="shared" si="1"/>
        <v>8233.018056749785</v>
      </c>
      <c r="R22" s="30">
        <v>38.2</v>
      </c>
      <c r="S22" s="31">
        <f t="shared" si="2"/>
        <v>9123.913251170345</v>
      </c>
      <c r="T22" s="30">
        <v>49.96</v>
      </c>
      <c r="U22" s="42"/>
      <c r="V22" s="39"/>
      <c r="W22" s="40"/>
      <c r="X22" s="39"/>
      <c r="Y22" s="29"/>
      <c r="AA22" s="11">
        <f t="shared" si="0"/>
        <v>100</v>
      </c>
      <c r="AB22" s="12"/>
    </row>
    <row r="23" spans="2:28" s="10" customFormat="1" ht="12.75">
      <c r="B23" s="9">
        <v>11</v>
      </c>
      <c r="C23" s="29">
        <v>95.5422</v>
      </c>
      <c r="D23" s="29">
        <v>2.4742</v>
      </c>
      <c r="E23" s="29">
        <v>0.7949</v>
      </c>
      <c r="F23" s="29">
        <v>0.1231</v>
      </c>
      <c r="G23" s="29">
        <v>0.1253</v>
      </c>
      <c r="H23" s="29">
        <v>0.0071</v>
      </c>
      <c r="I23" s="29">
        <v>0.0238</v>
      </c>
      <c r="J23" s="29">
        <v>0.017</v>
      </c>
      <c r="K23" s="29">
        <v>0.0106</v>
      </c>
      <c r="L23" s="29">
        <v>0.0066</v>
      </c>
      <c r="M23" s="29">
        <v>0.6805</v>
      </c>
      <c r="N23" s="29">
        <v>0.1948</v>
      </c>
      <c r="O23" s="29">
        <v>0.7036</v>
      </c>
      <c r="P23" s="30">
        <v>34.45</v>
      </c>
      <c r="Q23" s="31">
        <f t="shared" si="1"/>
        <v>8228.241138817235</v>
      </c>
      <c r="R23" s="30">
        <v>38.18</v>
      </c>
      <c r="S23" s="31">
        <f t="shared" si="2"/>
        <v>9119.136333237795</v>
      </c>
      <c r="T23" s="30">
        <v>49.95</v>
      </c>
      <c r="U23" s="41">
        <v>-15</v>
      </c>
      <c r="V23" s="49">
        <v>-10</v>
      </c>
      <c r="W23" s="34"/>
      <c r="X23" s="29">
        <v>0.006</v>
      </c>
      <c r="Y23" s="29" t="s">
        <v>41</v>
      </c>
      <c r="AA23" s="11">
        <f t="shared" si="0"/>
        <v>100.00009999999996</v>
      </c>
      <c r="AB23" s="12"/>
    </row>
    <row r="24" spans="2:28" s="10" customFormat="1" ht="12.75">
      <c r="B24" s="9">
        <v>12</v>
      </c>
      <c r="C24" s="29">
        <v>95.6051</v>
      </c>
      <c r="D24" s="29">
        <v>2.4318</v>
      </c>
      <c r="E24" s="29">
        <v>0.7829</v>
      </c>
      <c r="F24" s="29">
        <v>0.121</v>
      </c>
      <c r="G24" s="29">
        <v>0.1226</v>
      </c>
      <c r="H24" s="29">
        <v>0.0062</v>
      </c>
      <c r="I24" s="29">
        <v>0.0226</v>
      </c>
      <c r="J24" s="29">
        <v>0.0164</v>
      </c>
      <c r="K24" s="29">
        <v>0.0112</v>
      </c>
      <c r="L24" s="29">
        <v>0.0061</v>
      </c>
      <c r="M24" s="29">
        <v>0.6809</v>
      </c>
      <c r="N24" s="29">
        <v>0.1932</v>
      </c>
      <c r="O24" s="29">
        <v>0.703</v>
      </c>
      <c r="P24" s="30">
        <v>34.43</v>
      </c>
      <c r="Q24" s="31">
        <f t="shared" si="1"/>
        <v>8223.464220884685</v>
      </c>
      <c r="R24" s="30">
        <v>38.15</v>
      </c>
      <c r="S24" s="31">
        <f t="shared" si="2"/>
        <v>9111.97095633897</v>
      </c>
      <c r="T24" s="30">
        <v>49.94</v>
      </c>
      <c r="U24" s="39"/>
      <c r="V24" s="42"/>
      <c r="W24" s="40"/>
      <c r="X24" s="39"/>
      <c r="Y24" s="39"/>
      <c r="AA24" s="11">
        <f t="shared" si="0"/>
        <v>100</v>
      </c>
      <c r="AB24" s="12"/>
    </row>
    <row r="25" spans="2:28" s="10" customFormat="1" ht="12.75">
      <c r="B25" s="9">
        <v>13</v>
      </c>
      <c r="C25" s="29">
        <v>95.5352</v>
      </c>
      <c r="D25" s="29">
        <v>2.4637</v>
      </c>
      <c r="E25" s="29">
        <v>0.7968</v>
      </c>
      <c r="F25" s="29">
        <v>0.1226</v>
      </c>
      <c r="G25" s="29">
        <v>0.1259</v>
      </c>
      <c r="H25" s="29">
        <v>0.006</v>
      </c>
      <c r="I25" s="29">
        <v>0.0246</v>
      </c>
      <c r="J25" s="29">
        <v>0.0177</v>
      </c>
      <c r="K25" s="29">
        <v>0.0103</v>
      </c>
      <c r="L25" s="29">
        <v>0.0065</v>
      </c>
      <c r="M25" s="29">
        <v>0.6907</v>
      </c>
      <c r="N25" s="29">
        <v>0.2</v>
      </c>
      <c r="O25" s="29">
        <v>0.7036</v>
      </c>
      <c r="P25" s="30">
        <v>34.44</v>
      </c>
      <c r="Q25" s="31">
        <f t="shared" si="1"/>
        <v>8225.852679850961</v>
      </c>
      <c r="R25" s="30">
        <v>38.17</v>
      </c>
      <c r="S25" s="31">
        <f t="shared" si="2"/>
        <v>9116.747874271521</v>
      </c>
      <c r="T25" s="30">
        <v>49.94</v>
      </c>
      <c r="U25" s="39"/>
      <c r="V25" s="39"/>
      <c r="W25" s="34"/>
      <c r="X25" s="29"/>
      <c r="Y25" s="29"/>
      <c r="AA25" s="11">
        <f t="shared" si="0"/>
        <v>100.00000000000004</v>
      </c>
      <c r="AB25" s="12"/>
    </row>
    <row r="26" spans="2:28" s="10" customFormat="1" ht="12.75">
      <c r="B26" s="9">
        <v>14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1"/>
      <c r="R26" s="30"/>
      <c r="S26" s="31"/>
      <c r="T26" s="30"/>
      <c r="U26" s="39"/>
      <c r="V26" s="39"/>
      <c r="W26" s="40"/>
      <c r="X26" s="39"/>
      <c r="Y26" s="39"/>
      <c r="AA26" s="11">
        <f t="shared" si="0"/>
        <v>0</v>
      </c>
      <c r="AB26" s="12"/>
    </row>
    <row r="27" spans="2:28" s="10" customFormat="1" ht="12.75">
      <c r="B27" s="9">
        <v>15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/>
      <c r="Q27" s="31"/>
      <c r="R27" s="30"/>
      <c r="S27" s="31"/>
      <c r="T27" s="30"/>
      <c r="U27" s="39"/>
      <c r="V27" s="39"/>
      <c r="W27" s="40"/>
      <c r="X27" s="39"/>
      <c r="Y27" s="31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  <c r="Q28" s="31"/>
      <c r="R28" s="30"/>
      <c r="S28" s="31"/>
      <c r="T28" s="30"/>
      <c r="U28" s="39"/>
      <c r="V28" s="39"/>
      <c r="W28" s="43"/>
      <c r="X28" s="39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9">
        <v>95.8045</v>
      </c>
      <c r="D29" s="29">
        <v>2.2879</v>
      </c>
      <c r="E29" s="29">
        <v>0.7243</v>
      </c>
      <c r="F29" s="29">
        <v>0.1119</v>
      </c>
      <c r="G29" s="29">
        <v>0.1121</v>
      </c>
      <c r="H29" s="29">
        <v>0.0072</v>
      </c>
      <c r="I29" s="29">
        <v>0.0211</v>
      </c>
      <c r="J29" s="29">
        <v>0.0149</v>
      </c>
      <c r="K29" s="29">
        <v>0.0081</v>
      </c>
      <c r="L29" s="29">
        <v>0.0074</v>
      </c>
      <c r="M29" s="29">
        <v>0.7349</v>
      </c>
      <c r="N29" s="29">
        <v>0.1657</v>
      </c>
      <c r="O29" s="29">
        <v>0.701</v>
      </c>
      <c r="P29" s="30">
        <v>34.33</v>
      </c>
      <c r="Q29" s="31">
        <f t="shared" si="1"/>
        <v>8199.579631221935</v>
      </c>
      <c r="R29" s="30">
        <v>38.05</v>
      </c>
      <c r="S29" s="31">
        <f t="shared" si="2"/>
        <v>9088.086366676222</v>
      </c>
      <c r="T29" s="30">
        <v>49.87</v>
      </c>
      <c r="U29" s="39"/>
      <c r="V29" s="39"/>
      <c r="W29" s="43"/>
      <c r="X29" s="39"/>
      <c r="Y29" s="29"/>
      <c r="AA29" s="11">
        <f t="shared" si="0"/>
        <v>100</v>
      </c>
      <c r="AB29" s="12" t="str">
        <f>IF(AA29=100,"ОК"," ")</f>
        <v>ОК</v>
      </c>
    </row>
    <row r="30" spans="2:28" s="10" customFormat="1" ht="12.75">
      <c r="B30" s="13">
        <v>18</v>
      </c>
      <c r="C30" s="29">
        <v>95.6067</v>
      </c>
      <c r="D30" s="29">
        <v>2.4158</v>
      </c>
      <c r="E30" s="29">
        <v>0.7541</v>
      </c>
      <c r="F30" s="29">
        <v>0.1146</v>
      </c>
      <c r="G30" s="29">
        <v>0.1161</v>
      </c>
      <c r="H30" s="29">
        <v>0.0083</v>
      </c>
      <c r="I30" s="29">
        <v>0.0218</v>
      </c>
      <c r="J30" s="29">
        <v>0.0154</v>
      </c>
      <c r="K30" s="29">
        <v>0.0088</v>
      </c>
      <c r="L30" s="29">
        <v>0.0065</v>
      </c>
      <c r="M30" s="29">
        <v>0.7482</v>
      </c>
      <c r="N30" s="29">
        <v>0.1838</v>
      </c>
      <c r="O30" s="29">
        <v>0.7025</v>
      </c>
      <c r="P30" s="30">
        <v>34.38</v>
      </c>
      <c r="Q30" s="31">
        <f t="shared" si="1"/>
        <v>8211.52192605331</v>
      </c>
      <c r="R30" s="30">
        <v>38.1</v>
      </c>
      <c r="S30" s="31">
        <f t="shared" si="2"/>
        <v>9100.028661507595</v>
      </c>
      <c r="T30" s="30">
        <v>49.88</v>
      </c>
      <c r="U30" s="39">
        <v>-23.1</v>
      </c>
      <c r="V30" s="39">
        <v>-19.1</v>
      </c>
      <c r="W30" s="43"/>
      <c r="X30" s="39">
        <v>0.0004</v>
      </c>
      <c r="Y30" s="29" t="s">
        <v>41</v>
      </c>
      <c r="AA30" s="11">
        <f t="shared" si="0"/>
        <v>100.0001</v>
      </c>
      <c r="AB30" s="12"/>
    </row>
    <row r="31" spans="2:28" s="10" customFormat="1" ht="12.75">
      <c r="B31" s="13">
        <v>19</v>
      </c>
      <c r="C31" s="29">
        <v>93.1424</v>
      </c>
      <c r="D31" s="29">
        <v>4.0366</v>
      </c>
      <c r="E31" s="29">
        <v>1.0651</v>
      </c>
      <c r="F31" s="29">
        <v>0.1104</v>
      </c>
      <c r="G31" s="29">
        <v>0.1293</v>
      </c>
      <c r="H31" s="29">
        <v>0.0075</v>
      </c>
      <c r="I31" s="29">
        <v>0.0259</v>
      </c>
      <c r="J31" s="29">
        <v>0.0193</v>
      </c>
      <c r="K31" s="29">
        <v>0.0138</v>
      </c>
      <c r="L31" s="29">
        <v>0.0074</v>
      </c>
      <c r="M31" s="29">
        <v>1.2099</v>
      </c>
      <c r="N31" s="29">
        <v>0.2325</v>
      </c>
      <c r="O31" s="29">
        <v>0.719</v>
      </c>
      <c r="P31" s="30">
        <v>34.81</v>
      </c>
      <c r="Q31" s="31">
        <f t="shared" si="1"/>
        <v>8314.225661603134</v>
      </c>
      <c r="R31" s="30">
        <v>38.56</v>
      </c>
      <c r="S31" s="31">
        <f t="shared" si="2"/>
        <v>9209.897773956243</v>
      </c>
      <c r="T31" s="30">
        <v>49.9</v>
      </c>
      <c r="U31" s="39"/>
      <c r="V31" s="42"/>
      <c r="W31" s="43"/>
      <c r="X31" s="29"/>
      <c r="Y31" s="29"/>
      <c r="AA31" s="11">
        <f t="shared" si="0"/>
        <v>100.0001</v>
      </c>
      <c r="AB31" s="12"/>
    </row>
    <row r="32" spans="2:28" s="10" customFormat="1" ht="12.75">
      <c r="B32" s="13">
        <v>20</v>
      </c>
      <c r="C32" s="29">
        <v>95.5763</v>
      </c>
      <c r="D32" s="29">
        <v>2.4216</v>
      </c>
      <c r="E32" s="29">
        <v>0.7932</v>
      </c>
      <c r="F32" s="29">
        <v>0.1224</v>
      </c>
      <c r="G32" s="29">
        <v>0.1317</v>
      </c>
      <c r="H32" s="29">
        <v>0.0089</v>
      </c>
      <c r="I32" s="29">
        <v>0.0263</v>
      </c>
      <c r="J32" s="29">
        <v>0.0194</v>
      </c>
      <c r="K32" s="29">
        <v>0.0139</v>
      </c>
      <c r="L32" s="29">
        <v>0.0063</v>
      </c>
      <c r="M32" s="29">
        <v>0.682</v>
      </c>
      <c r="N32" s="29">
        <v>0.198</v>
      </c>
      <c r="O32" s="29">
        <v>0.7036</v>
      </c>
      <c r="P32" s="30">
        <v>34.45</v>
      </c>
      <c r="Q32" s="31">
        <f t="shared" si="1"/>
        <v>8228.241138817235</v>
      </c>
      <c r="R32" s="30">
        <v>38.18</v>
      </c>
      <c r="S32" s="31">
        <f t="shared" si="2"/>
        <v>9119.136333237795</v>
      </c>
      <c r="T32" s="30">
        <v>49.95</v>
      </c>
      <c r="U32" s="39"/>
      <c r="V32" s="39"/>
      <c r="W32" s="40"/>
      <c r="X32" s="29"/>
      <c r="Y32" s="29"/>
      <c r="AA32" s="11">
        <f t="shared" si="0"/>
        <v>100</v>
      </c>
      <c r="AB32" s="12"/>
    </row>
    <row r="33" spans="2:28" s="10" customFormat="1" ht="12.75">
      <c r="B33" s="13">
        <v>21</v>
      </c>
      <c r="C33" s="29">
        <v>95.5633</v>
      </c>
      <c r="D33" s="29">
        <v>2.4221</v>
      </c>
      <c r="E33" s="29">
        <v>0.8036</v>
      </c>
      <c r="F33" s="29">
        <v>0.1236</v>
      </c>
      <c r="G33" s="29">
        <v>0.1375</v>
      </c>
      <c r="H33" s="29">
        <v>0.0086</v>
      </c>
      <c r="I33" s="29">
        <v>0.0284</v>
      </c>
      <c r="J33" s="29">
        <v>0.0215</v>
      </c>
      <c r="K33" s="29">
        <v>0.016</v>
      </c>
      <c r="L33" s="29">
        <v>0.0062</v>
      </c>
      <c r="M33" s="29">
        <v>0.6801</v>
      </c>
      <c r="N33" s="29">
        <v>0.189</v>
      </c>
      <c r="O33" s="29">
        <v>0.7039</v>
      </c>
      <c r="P33" s="30">
        <v>34.47</v>
      </c>
      <c r="Q33" s="31">
        <f t="shared" si="1"/>
        <v>8233.018056749785</v>
      </c>
      <c r="R33" s="30">
        <v>38.2</v>
      </c>
      <c r="S33" s="31">
        <f t="shared" si="2"/>
        <v>9123.913251170345</v>
      </c>
      <c r="T33" s="30">
        <v>49.97</v>
      </c>
      <c r="U33" s="39"/>
      <c r="V33" s="39"/>
      <c r="W33" s="40"/>
      <c r="X33" s="39"/>
      <c r="Y33" s="31"/>
      <c r="AA33" s="11">
        <f t="shared" si="0"/>
        <v>99.99990000000001</v>
      </c>
      <c r="AB33" s="12"/>
    </row>
    <row r="34" spans="2:28" s="10" customFormat="1" ht="12.75">
      <c r="B34" s="13">
        <v>22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31"/>
      <c r="R34" s="30"/>
      <c r="S34" s="31"/>
      <c r="T34" s="30"/>
      <c r="U34" s="39"/>
      <c r="V34" s="42"/>
      <c r="W34" s="34"/>
      <c r="X34" s="39"/>
      <c r="Y34" s="38"/>
      <c r="AA34" s="11">
        <f t="shared" si="0"/>
        <v>0</v>
      </c>
      <c r="AB34" s="12"/>
    </row>
    <row r="35" spans="2:28" s="10" customFormat="1" ht="12.75">
      <c r="B35" s="13">
        <v>23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31"/>
      <c r="R35" s="30"/>
      <c r="S35" s="31"/>
      <c r="T35" s="30"/>
      <c r="U35" s="39"/>
      <c r="V35" s="39"/>
      <c r="W35" s="40"/>
      <c r="X35" s="39"/>
      <c r="Y35" s="29"/>
      <c r="AA35" s="11">
        <f t="shared" si="0"/>
        <v>0</v>
      </c>
      <c r="AB35" s="12"/>
    </row>
    <row r="36" spans="2:28" s="10" customFormat="1" ht="12.75">
      <c r="B36" s="13">
        <v>24</v>
      </c>
      <c r="C36" s="29">
        <v>95.7809</v>
      </c>
      <c r="D36" s="29">
        <v>2.3283</v>
      </c>
      <c r="E36" s="29">
        <v>0.7407</v>
      </c>
      <c r="F36" s="29">
        <v>0.1159</v>
      </c>
      <c r="G36" s="29">
        <v>0.1182</v>
      </c>
      <c r="H36" s="29">
        <v>0.0077</v>
      </c>
      <c r="I36" s="29">
        <v>0.0223</v>
      </c>
      <c r="J36" s="29">
        <v>0.0161</v>
      </c>
      <c r="K36" s="29">
        <v>0.0096</v>
      </c>
      <c r="L36" s="29">
        <v>0.0072</v>
      </c>
      <c r="M36" s="29">
        <v>0.673</v>
      </c>
      <c r="N36" s="29">
        <v>0.1803</v>
      </c>
      <c r="O36" s="29">
        <v>0.7015</v>
      </c>
      <c r="P36" s="30">
        <v>34.38</v>
      </c>
      <c r="Q36" s="31">
        <f t="shared" si="1"/>
        <v>8211.52192605331</v>
      </c>
      <c r="R36" s="30">
        <v>38.1</v>
      </c>
      <c r="S36" s="31">
        <f t="shared" si="2"/>
        <v>9100.028661507595</v>
      </c>
      <c r="T36" s="30">
        <v>49.92</v>
      </c>
      <c r="U36" s="39"/>
      <c r="V36" s="39"/>
      <c r="W36" s="34"/>
      <c r="X36" s="39" t="s">
        <v>42</v>
      </c>
      <c r="Y36" s="53" t="s">
        <v>42</v>
      </c>
      <c r="AA36" s="11">
        <f t="shared" si="0"/>
        <v>100.0002</v>
      </c>
      <c r="AB36" s="12" t="str">
        <f>IF(AA36=100,"ОК"," ")</f>
        <v> </v>
      </c>
    </row>
    <row r="37" spans="2:28" s="10" customFormat="1" ht="12.75">
      <c r="B37" s="13">
        <v>25</v>
      </c>
      <c r="C37" s="44">
        <v>95.6917</v>
      </c>
      <c r="D37" s="38">
        <v>2.3734</v>
      </c>
      <c r="E37" s="28">
        <v>0.7533</v>
      </c>
      <c r="F37" s="38">
        <v>0.1157</v>
      </c>
      <c r="G37" s="28">
        <v>0.1192</v>
      </c>
      <c r="H37" s="47">
        <v>0.007</v>
      </c>
      <c r="I37" s="48">
        <v>0.023</v>
      </c>
      <c r="J37" s="38">
        <v>0.0166</v>
      </c>
      <c r="K37" s="28">
        <v>0.0102</v>
      </c>
      <c r="L37" s="38">
        <v>0.0063</v>
      </c>
      <c r="M37" s="28">
        <v>0.6996</v>
      </c>
      <c r="N37" s="38">
        <v>0.1842</v>
      </c>
      <c r="O37" s="28">
        <v>0.7022</v>
      </c>
      <c r="P37" s="46">
        <v>34.39</v>
      </c>
      <c r="Q37" s="31">
        <f t="shared" si="1"/>
        <v>8213.910385019586</v>
      </c>
      <c r="R37" s="38">
        <v>38.11</v>
      </c>
      <c r="S37" s="31">
        <f t="shared" si="2"/>
        <v>9102.41712047387</v>
      </c>
      <c r="T37" s="38">
        <v>49.91</v>
      </c>
      <c r="U37" s="39">
        <v>-23.1</v>
      </c>
      <c r="V37" s="42">
        <v>-15.7</v>
      </c>
      <c r="W37" s="40"/>
      <c r="X37" s="39"/>
      <c r="Y37" s="39"/>
      <c r="AA37" s="11">
        <f>SUM(C37:N37)</f>
        <v>100.0002</v>
      </c>
      <c r="AB37" s="12" t="str">
        <f>IF(AA37=100,"ОК"," ")</f>
        <v> </v>
      </c>
    </row>
    <row r="38" spans="2:28" s="10" customFormat="1" ht="12.75">
      <c r="B38" s="13">
        <v>26</v>
      </c>
      <c r="C38" s="29">
        <v>95.4938</v>
      </c>
      <c r="D38" s="29">
        <v>2.4669</v>
      </c>
      <c r="E38" s="29">
        <v>0.7861</v>
      </c>
      <c r="F38" s="29">
        <v>0.1198</v>
      </c>
      <c r="G38" s="29">
        <v>0.1284</v>
      </c>
      <c r="H38" s="29">
        <v>0.008</v>
      </c>
      <c r="I38" s="29">
        <v>0.0253</v>
      </c>
      <c r="J38" s="29">
        <v>0.0183</v>
      </c>
      <c r="K38" s="29">
        <v>0.0132</v>
      </c>
      <c r="L38" s="29">
        <v>0.0061</v>
      </c>
      <c r="M38" s="29">
        <v>0.7349</v>
      </c>
      <c r="N38" s="29">
        <v>0.1992</v>
      </c>
      <c r="O38" s="29">
        <v>0.7039</v>
      </c>
      <c r="P38" s="30">
        <v>34.43</v>
      </c>
      <c r="Q38" s="31">
        <f t="shared" si="1"/>
        <v>8223.464220884685</v>
      </c>
      <c r="R38" s="30">
        <v>38.16</v>
      </c>
      <c r="S38" s="31">
        <f t="shared" si="2"/>
        <v>9114.359415305245</v>
      </c>
      <c r="T38" s="30">
        <v>49.91</v>
      </c>
      <c r="U38" s="39"/>
      <c r="V38" s="39"/>
      <c r="W38" s="40"/>
      <c r="X38" s="39"/>
      <c r="Y38" s="29"/>
      <c r="AA38" s="11">
        <f>SUM(C38:N38)</f>
        <v>99.99999999999999</v>
      </c>
      <c r="AB38" s="12" t="str">
        <f>IF(AA38=100,"ОК"," ")</f>
        <v>ОК</v>
      </c>
    </row>
    <row r="39" spans="2:28" s="10" customFormat="1" ht="12.75">
      <c r="B39" s="13">
        <v>27</v>
      </c>
      <c r="C39" s="29">
        <v>95.594</v>
      </c>
      <c r="D39" s="29">
        <v>2.4201</v>
      </c>
      <c r="E39" s="29">
        <v>0.7688</v>
      </c>
      <c r="F39" s="29">
        <v>0.1177</v>
      </c>
      <c r="G39" s="29">
        <v>0.1239</v>
      </c>
      <c r="H39" s="29">
        <v>0.0076</v>
      </c>
      <c r="I39" s="29">
        <v>0.0241</v>
      </c>
      <c r="J39" s="29">
        <v>0.0177</v>
      </c>
      <c r="K39" s="29">
        <v>0.0114</v>
      </c>
      <c r="L39" s="29">
        <v>0.0062</v>
      </c>
      <c r="M39" s="29">
        <v>0.7143</v>
      </c>
      <c r="N39" s="29">
        <v>0.1942</v>
      </c>
      <c r="O39" s="29">
        <v>0.703</v>
      </c>
      <c r="P39" s="30">
        <v>34.41</v>
      </c>
      <c r="Q39" s="31">
        <f t="shared" si="1"/>
        <v>8218.687302952136</v>
      </c>
      <c r="R39" s="30">
        <v>38.13</v>
      </c>
      <c r="S39" s="31">
        <f t="shared" si="2"/>
        <v>9107.19403840642</v>
      </c>
      <c r="T39" s="30">
        <v>49.91</v>
      </c>
      <c r="U39" s="39"/>
      <c r="V39" s="39"/>
      <c r="W39" s="40" t="s">
        <v>44</v>
      </c>
      <c r="X39" s="45"/>
      <c r="Y39" s="29"/>
      <c r="AA39" s="11">
        <f t="shared" si="0"/>
        <v>100</v>
      </c>
      <c r="AB39" s="12" t="str">
        <f>IF(AA39=100,"ОК"," ")</f>
        <v>ОК</v>
      </c>
    </row>
    <row r="40" spans="2:28" s="10" customFormat="1" ht="12.75">
      <c r="B40" s="13">
        <v>28</v>
      </c>
      <c r="C40" s="29">
        <v>95.619</v>
      </c>
      <c r="D40" s="29">
        <v>2.4062</v>
      </c>
      <c r="E40" s="29">
        <v>0.7593</v>
      </c>
      <c r="F40" s="29">
        <v>0.1164</v>
      </c>
      <c r="G40" s="29">
        <v>0.1214</v>
      </c>
      <c r="H40" s="29">
        <v>0.0074</v>
      </c>
      <c r="I40" s="29">
        <v>0.0238</v>
      </c>
      <c r="J40" s="29">
        <v>0.0175</v>
      </c>
      <c r="K40" s="29">
        <v>0.0126</v>
      </c>
      <c r="L40" s="29">
        <v>0.0059</v>
      </c>
      <c r="M40" s="29">
        <v>0.7187</v>
      </c>
      <c r="N40" s="29">
        <v>0.1919</v>
      </c>
      <c r="O40" s="29">
        <v>0.7028</v>
      </c>
      <c r="P40" s="30">
        <v>34.4</v>
      </c>
      <c r="Q40" s="31">
        <f t="shared" si="1"/>
        <v>8216.29884398586</v>
      </c>
      <c r="R40" s="30">
        <v>38.12</v>
      </c>
      <c r="S40" s="31">
        <f t="shared" si="2"/>
        <v>9104.805579440146</v>
      </c>
      <c r="T40" s="30">
        <v>49.91</v>
      </c>
      <c r="U40" s="39"/>
      <c r="V40" s="39"/>
      <c r="W40" s="40"/>
      <c r="X40" s="29"/>
      <c r="Y40" s="29"/>
      <c r="AA40" s="11">
        <f t="shared" si="0"/>
        <v>100.00009999999999</v>
      </c>
      <c r="AB40" s="12"/>
    </row>
    <row r="41" spans="2:28" s="10" customFormat="1" ht="12.75">
      <c r="B41" s="13">
        <v>29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0"/>
      <c r="Q41" s="31"/>
      <c r="R41" s="30"/>
      <c r="S41" s="31"/>
      <c r="T41" s="30"/>
      <c r="U41" s="39"/>
      <c r="V41" s="42"/>
      <c r="W41" s="40"/>
      <c r="X41" s="43"/>
      <c r="Y41" s="29"/>
      <c r="AA41" s="11">
        <f t="shared" si="0"/>
        <v>0</v>
      </c>
      <c r="AB41" s="12"/>
    </row>
    <row r="42" spans="2:28" s="10" customFormat="1" ht="12.75">
      <c r="B42" s="13">
        <v>30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0"/>
      <c r="Q42" s="31"/>
      <c r="R42" s="30"/>
      <c r="S42" s="31"/>
      <c r="T42" s="30"/>
      <c r="U42" s="42"/>
      <c r="V42" s="42"/>
      <c r="W42" s="40"/>
      <c r="X42" s="43"/>
      <c r="Y42" s="45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9">
        <v>95.8406</v>
      </c>
      <c r="D43" s="29">
        <v>2.28</v>
      </c>
      <c r="E43" s="29">
        <v>0.7205</v>
      </c>
      <c r="F43" s="29">
        <v>0.1126</v>
      </c>
      <c r="G43" s="29">
        <v>0.114</v>
      </c>
      <c r="H43" s="29">
        <v>0.0069</v>
      </c>
      <c r="I43" s="29">
        <v>0.0217</v>
      </c>
      <c r="J43" s="29">
        <v>0.0156</v>
      </c>
      <c r="K43" s="29">
        <v>0.0098</v>
      </c>
      <c r="L43" s="29">
        <v>0.008</v>
      </c>
      <c r="M43" s="29">
        <v>0.6921</v>
      </c>
      <c r="N43" s="29">
        <v>0.1781</v>
      </c>
      <c r="O43" s="29">
        <v>0.7009</v>
      </c>
      <c r="P43" s="30">
        <v>34.34</v>
      </c>
      <c r="Q43" s="31">
        <f t="shared" si="1"/>
        <v>8201.968090188211</v>
      </c>
      <c r="R43" s="30">
        <v>38.06</v>
      </c>
      <c r="S43" s="31">
        <f t="shared" si="2"/>
        <v>9090.474825642495</v>
      </c>
      <c r="T43" s="30">
        <v>49.89</v>
      </c>
      <c r="U43" s="39"/>
      <c r="V43" s="39"/>
      <c r="W43" s="40"/>
      <c r="X43" s="43" t="s">
        <v>42</v>
      </c>
      <c r="Y43" s="45" t="s">
        <v>42</v>
      </c>
      <c r="AA43" s="11">
        <f t="shared" si="0"/>
        <v>99.9999</v>
      </c>
      <c r="AB43" s="12" t="str">
        <f>IF(AA43=100,"ОК"," ")</f>
        <v> </v>
      </c>
    </row>
    <row r="44" spans="2:29" ht="12.75" customHeight="1">
      <c r="B44" s="99" t="s">
        <v>43</v>
      </c>
      <c r="C44" s="99"/>
      <c r="D44" s="99"/>
      <c r="E44" s="99"/>
      <c r="F44" s="99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3"/>
      <c r="AA44" s="5"/>
      <c r="AB44" s="6"/>
      <c r="AC44"/>
    </row>
    <row r="45" spans="2:29" s="51" customFormat="1" ht="27" customHeight="1">
      <c r="B45" s="107" t="s">
        <v>52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AC45" s="52"/>
    </row>
    <row r="46" spans="3:24" ht="12.7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2"/>
      <c r="R46" s="22"/>
      <c r="S46" s="22"/>
      <c r="T46" s="22"/>
      <c r="U46" s="22"/>
      <c r="V46" s="22"/>
      <c r="W46" s="22"/>
      <c r="X46" s="22"/>
    </row>
    <row r="47" spans="3:20" ht="12.75">
      <c r="C47" s="87" t="s">
        <v>48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3:22" ht="12.75">
      <c r="C48" s="1" t="s">
        <v>34</v>
      </c>
      <c r="K48" s="2" t="s">
        <v>0</v>
      </c>
      <c r="L48" s="2"/>
      <c r="N48" s="2"/>
      <c r="O48" s="2" t="s">
        <v>1</v>
      </c>
      <c r="S48" s="2" t="s">
        <v>2</v>
      </c>
      <c r="T48" s="2"/>
      <c r="U48" s="2"/>
      <c r="V48" s="2"/>
    </row>
    <row r="49" spans="3:20" ht="18" customHeight="1">
      <c r="C49" s="25" t="s">
        <v>35</v>
      </c>
      <c r="D49" s="26"/>
      <c r="E49" s="26"/>
      <c r="F49" s="26"/>
      <c r="G49" s="26"/>
      <c r="H49" s="26"/>
      <c r="I49" s="26"/>
      <c r="J49" s="26"/>
      <c r="K49" s="87" t="s">
        <v>53</v>
      </c>
      <c r="L49" s="87"/>
      <c r="M49" s="87"/>
      <c r="N49" s="87"/>
      <c r="O49" s="87"/>
      <c r="P49" s="87"/>
      <c r="Q49" s="87"/>
      <c r="R49" s="87"/>
      <c r="S49" s="87"/>
      <c r="T49" s="87"/>
    </row>
    <row r="50" spans="3:22" ht="12.75">
      <c r="C50" s="1" t="s">
        <v>36</v>
      </c>
      <c r="K50" s="2" t="s">
        <v>0</v>
      </c>
      <c r="L50" s="2"/>
      <c r="N50" s="2"/>
      <c r="O50" s="2" t="s">
        <v>1</v>
      </c>
      <c r="S50" s="2" t="s">
        <v>2</v>
      </c>
      <c r="T50" s="2"/>
      <c r="U50" s="2"/>
      <c r="V50" s="2"/>
    </row>
    <row r="52" spans="3:25" ht="12.75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</sheetData>
  <sheetProtection/>
  <mergeCells count="34">
    <mergeCell ref="C6:AA6"/>
    <mergeCell ref="B9:B12"/>
    <mergeCell ref="H10:H12"/>
    <mergeCell ref="R10:R12"/>
    <mergeCell ref="W9:W12"/>
    <mergeCell ref="Q10:Q12"/>
    <mergeCell ref="I10:I12"/>
    <mergeCell ref="X9:X12"/>
    <mergeCell ref="P10:P12"/>
    <mergeCell ref="W2:Y2"/>
    <mergeCell ref="B7:Y7"/>
    <mergeCell ref="B8:Y8"/>
    <mergeCell ref="D10:D12"/>
    <mergeCell ref="C10:C12"/>
    <mergeCell ref="T10:T12"/>
    <mergeCell ref="E10:E12"/>
    <mergeCell ref="S10:S12"/>
    <mergeCell ref="G10:G12"/>
    <mergeCell ref="Y9:Y12"/>
    <mergeCell ref="K49:T49"/>
    <mergeCell ref="U9:U12"/>
    <mergeCell ref="V9:V12"/>
    <mergeCell ref="O9:T9"/>
    <mergeCell ref="C9:N9"/>
    <mergeCell ref="B44:F44"/>
    <mergeCell ref="L10:L12"/>
    <mergeCell ref="B45:X45"/>
    <mergeCell ref="N10:N12"/>
    <mergeCell ref="F10:F12"/>
    <mergeCell ref="K10:K12"/>
    <mergeCell ref="O10:O12"/>
    <mergeCell ref="C47:T47"/>
    <mergeCell ref="M10:M12"/>
    <mergeCell ref="J10:J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49"/>
  <sheetViews>
    <sheetView tabSelected="1" zoomScalePageLayoutView="0" workbookViewId="0" topLeftCell="A1">
      <selection activeCell="F42" sqref="F42"/>
    </sheetView>
  </sheetViews>
  <sheetFormatPr defaultColWidth="9.00390625" defaultRowHeight="12.75"/>
  <cols>
    <col min="1" max="1" width="4.625" style="0" customWidth="1"/>
    <col min="2" max="2" width="6.75390625" style="0" customWidth="1"/>
    <col min="3" max="3" width="21.625" style="0" customWidth="1"/>
    <col min="4" max="4" width="18.75390625" style="0" customWidth="1"/>
    <col min="5" max="5" width="14.625" style="0" customWidth="1"/>
    <col min="6" max="6" width="15.625" style="0" customWidth="1"/>
    <col min="10" max="11" width="9.125" style="0" hidden="1" customWidth="1"/>
    <col min="17" max="18" width="9.125" style="0" hidden="1" customWidth="1"/>
    <col min="27" max="28" width="9.125" style="0" hidden="1" customWidth="1"/>
    <col min="30" max="32" width="9.125" style="0" hidden="1" customWidth="1"/>
    <col min="33" max="33" width="11.00390625" style="0" customWidth="1"/>
  </cols>
  <sheetData>
    <row r="1" ht="12.75">
      <c r="B1" s="54" t="s">
        <v>12</v>
      </c>
    </row>
    <row r="2" ht="12.75">
      <c r="B2" s="54" t="s">
        <v>49</v>
      </c>
    </row>
    <row r="3" ht="12.75">
      <c r="B3" s="55" t="s">
        <v>54</v>
      </c>
    </row>
    <row r="5" spans="2:29" ht="12.75">
      <c r="B5" s="50" t="s">
        <v>55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2:29" ht="30.75" customHeight="1">
      <c r="B6" s="102" t="s">
        <v>56</v>
      </c>
      <c r="C6" s="102"/>
      <c r="D6" s="102"/>
      <c r="E6" s="102"/>
      <c r="F6" s="102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</row>
    <row r="7" spans="2:29" ht="14.25">
      <c r="B7" s="57" t="s">
        <v>57</v>
      </c>
      <c r="C7" s="57"/>
      <c r="D7" s="57"/>
      <c r="E7" s="57"/>
      <c r="F7" s="57"/>
      <c r="G7" s="57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</row>
    <row r="9" spans="2:6" ht="36.75" customHeight="1">
      <c r="B9" s="120" t="s">
        <v>17</v>
      </c>
      <c r="C9" s="121" t="s">
        <v>58</v>
      </c>
      <c r="D9" s="122"/>
      <c r="E9" s="123" t="s">
        <v>59</v>
      </c>
      <c r="F9" s="124" t="s">
        <v>60</v>
      </c>
    </row>
    <row r="10" spans="2:6" ht="66.75" customHeight="1">
      <c r="B10" s="120"/>
      <c r="C10" s="58" t="s">
        <v>61</v>
      </c>
      <c r="D10" s="59" t="s">
        <v>62</v>
      </c>
      <c r="E10" s="123"/>
      <c r="F10" s="124"/>
    </row>
    <row r="11" spans="2:6" ht="14.25">
      <c r="B11" s="60">
        <v>1</v>
      </c>
      <c r="C11" s="61">
        <v>0.809</v>
      </c>
      <c r="D11" s="61">
        <v>5.878</v>
      </c>
      <c r="E11" s="62">
        <f aca="true" t="shared" si="0" ref="E11:E41">SUM(C11:D11)</f>
        <v>6.687</v>
      </c>
      <c r="F11" s="63">
        <v>34.43</v>
      </c>
    </row>
    <row r="12" spans="2:6" ht="14.25">
      <c r="B12" s="60">
        <v>2</v>
      </c>
      <c r="C12" s="64">
        <v>0.795</v>
      </c>
      <c r="D12" s="61">
        <v>6.173</v>
      </c>
      <c r="E12" s="62">
        <f t="shared" si="0"/>
        <v>6.968</v>
      </c>
      <c r="F12" s="65">
        <v>34.43</v>
      </c>
    </row>
    <row r="13" spans="2:6" ht="14.25">
      <c r="B13" s="60">
        <v>3</v>
      </c>
      <c r="C13" s="64">
        <v>0.692</v>
      </c>
      <c r="D13" s="61">
        <v>5.225</v>
      </c>
      <c r="E13" s="62">
        <f t="shared" si="0"/>
        <v>5.917</v>
      </c>
      <c r="F13" s="65">
        <v>34.51</v>
      </c>
    </row>
    <row r="14" spans="2:6" ht="14.25">
      <c r="B14" s="60">
        <v>4</v>
      </c>
      <c r="C14" s="64">
        <v>0.703</v>
      </c>
      <c r="D14" s="61">
        <v>5.436</v>
      </c>
      <c r="E14" s="62">
        <f t="shared" si="0"/>
        <v>6.139</v>
      </c>
      <c r="F14" s="65">
        <v>34.46</v>
      </c>
    </row>
    <row r="15" spans="2:6" ht="14.25">
      <c r="B15" s="60">
        <v>5</v>
      </c>
      <c r="C15" s="64">
        <v>0.966</v>
      </c>
      <c r="D15" s="61">
        <v>7.373</v>
      </c>
      <c r="E15" s="62">
        <f t="shared" si="0"/>
        <v>8.339</v>
      </c>
      <c r="F15" s="65">
        <v>34.5</v>
      </c>
    </row>
    <row r="16" spans="2:6" ht="14.25">
      <c r="B16" s="60">
        <v>6</v>
      </c>
      <c r="C16" s="64">
        <v>1.036</v>
      </c>
      <c r="D16" s="61">
        <v>7.807</v>
      </c>
      <c r="E16" s="62">
        <f t="shared" si="0"/>
        <v>8.843</v>
      </c>
      <c r="F16" s="65">
        <v>34.51</v>
      </c>
    </row>
    <row r="17" spans="2:6" ht="14.25">
      <c r="B17" s="60">
        <v>7</v>
      </c>
      <c r="C17" s="64">
        <v>1.08</v>
      </c>
      <c r="D17" s="61">
        <v>7.578</v>
      </c>
      <c r="E17" s="62">
        <f t="shared" si="0"/>
        <v>8.658000000000001</v>
      </c>
      <c r="F17" s="65">
        <v>34.51</v>
      </c>
    </row>
    <row r="18" spans="2:6" ht="14.25">
      <c r="B18" s="60">
        <v>8</v>
      </c>
      <c r="C18" s="64">
        <v>1.712</v>
      </c>
      <c r="D18" s="61">
        <v>11.516</v>
      </c>
      <c r="E18" s="62">
        <f t="shared" si="0"/>
        <v>13.228</v>
      </c>
      <c r="F18" s="65">
        <v>34.51</v>
      </c>
    </row>
    <row r="19" spans="2:6" ht="14.25">
      <c r="B19" s="60">
        <v>9</v>
      </c>
      <c r="C19" s="64">
        <v>1.755</v>
      </c>
      <c r="D19" s="61">
        <v>11.912</v>
      </c>
      <c r="E19" s="62">
        <f t="shared" si="0"/>
        <v>13.667000000000002</v>
      </c>
      <c r="F19" s="65">
        <v>34.51</v>
      </c>
    </row>
    <row r="20" spans="2:6" ht="14.25">
      <c r="B20" s="60">
        <v>10</v>
      </c>
      <c r="C20" s="64">
        <v>1.701</v>
      </c>
      <c r="D20" s="61">
        <v>11.798</v>
      </c>
      <c r="E20" s="62">
        <f t="shared" si="0"/>
        <v>13.499</v>
      </c>
      <c r="F20" s="65">
        <v>34.47</v>
      </c>
    </row>
    <row r="21" spans="2:6" ht="14.25">
      <c r="B21" s="60">
        <v>11</v>
      </c>
      <c r="C21" s="64">
        <v>1.615</v>
      </c>
      <c r="D21" s="61">
        <v>12.132</v>
      </c>
      <c r="E21" s="62">
        <f t="shared" si="0"/>
        <v>13.747</v>
      </c>
      <c r="F21" s="65">
        <v>34.45</v>
      </c>
    </row>
    <row r="22" spans="2:6" ht="14.25">
      <c r="B22" s="60">
        <v>12</v>
      </c>
      <c r="C22" s="64">
        <v>2.173</v>
      </c>
      <c r="D22" s="61">
        <v>16.847</v>
      </c>
      <c r="E22" s="62">
        <f t="shared" si="0"/>
        <v>19.020000000000003</v>
      </c>
      <c r="F22" s="65">
        <v>34.43</v>
      </c>
    </row>
    <row r="23" spans="2:6" ht="14.25">
      <c r="B23" s="60">
        <v>13</v>
      </c>
      <c r="C23" s="64">
        <v>3.159</v>
      </c>
      <c r="D23" s="61">
        <v>20.356</v>
      </c>
      <c r="E23" s="62">
        <f t="shared" si="0"/>
        <v>23.515</v>
      </c>
      <c r="F23" s="65">
        <v>34.44</v>
      </c>
    </row>
    <row r="24" spans="2:6" ht="14.25">
      <c r="B24" s="60">
        <v>14</v>
      </c>
      <c r="C24" s="64">
        <v>3.427</v>
      </c>
      <c r="D24" s="61">
        <v>22.7</v>
      </c>
      <c r="E24" s="62">
        <f t="shared" si="0"/>
        <v>26.127</v>
      </c>
      <c r="F24" s="65">
        <v>34.44</v>
      </c>
    </row>
    <row r="25" spans="2:6" ht="14.25">
      <c r="B25" s="60">
        <v>15</v>
      </c>
      <c r="C25" s="64">
        <v>3.766</v>
      </c>
      <c r="D25" s="61">
        <v>25.666</v>
      </c>
      <c r="E25" s="62">
        <f t="shared" si="0"/>
        <v>29.432000000000002</v>
      </c>
      <c r="F25" s="65">
        <v>34.44</v>
      </c>
    </row>
    <row r="26" spans="2:6" ht="14.25">
      <c r="B26" s="60">
        <v>16</v>
      </c>
      <c r="C26" s="64">
        <v>3.542</v>
      </c>
      <c r="D26" s="61">
        <v>25.307</v>
      </c>
      <c r="E26" s="62">
        <f t="shared" si="0"/>
        <v>28.848999999999997</v>
      </c>
      <c r="F26" s="65">
        <v>34.44</v>
      </c>
    </row>
    <row r="27" spans="2:6" ht="14.25">
      <c r="B27" s="60">
        <v>17</v>
      </c>
      <c r="C27" s="64">
        <v>3.604</v>
      </c>
      <c r="D27" s="61">
        <v>26.091</v>
      </c>
      <c r="E27" s="62">
        <f t="shared" si="0"/>
        <v>29.695</v>
      </c>
      <c r="F27" s="65">
        <v>34.33</v>
      </c>
    </row>
    <row r="28" spans="2:6" ht="14.25">
      <c r="B28" s="60">
        <v>18</v>
      </c>
      <c r="C28" s="64">
        <v>3.811</v>
      </c>
      <c r="D28" s="61">
        <v>27.584</v>
      </c>
      <c r="E28" s="62">
        <f t="shared" si="0"/>
        <v>31.395</v>
      </c>
      <c r="F28" s="65">
        <v>34.38</v>
      </c>
    </row>
    <row r="29" spans="2:6" ht="14.25">
      <c r="B29" s="60">
        <v>19</v>
      </c>
      <c r="C29" s="64">
        <v>3.878</v>
      </c>
      <c r="D29" s="61">
        <v>28.439</v>
      </c>
      <c r="E29" s="62">
        <f t="shared" si="0"/>
        <v>32.317</v>
      </c>
      <c r="F29" s="65">
        <v>34.81</v>
      </c>
    </row>
    <row r="30" spans="2:6" ht="14.25">
      <c r="B30" s="60">
        <v>20</v>
      </c>
      <c r="C30" s="64">
        <v>3.958</v>
      </c>
      <c r="D30" s="61">
        <v>29.6</v>
      </c>
      <c r="E30" s="62">
        <f t="shared" si="0"/>
        <v>33.558</v>
      </c>
      <c r="F30" s="65">
        <v>34.45</v>
      </c>
    </row>
    <row r="31" spans="2:6" ht="14.25">
      <c r="B31" s="60">
        <v>21</v>
      </c>
      <c r="C31" s="64">
        <v>4.015</v>
      </c>
      <c r="D31" s="61">
        <v>28.698</v>
      </c>
      <c r="E31" s="62">
        <f t="shared" si="0"/>
        <v>32.713</v>
      </c>
      <c r="F31" s="65">
        <v>34.47</v>
      </c>
    </row>
    <row r="32" spans="2:6" ht="14.25">
      <c r="B32" s="60">
        <v>22</v>
      </c>
      <c r="C32" s="64">
        <v>3.909</v>
      </c>
      <c r="D32" s="61">
        <v>27.513</v>
      </c>
      <c r="E32" s="62">
        <f t="shared" si="0"/>
        <v>31.422</v>
      </c>
      <c r="F32" s="65">
        <v>34.47</v>
      </c>
    </row>
    <row r="33" spans="2:6" ht="14.25">
      <c r="B33" s="60">
        <v>23</v>
      </c>
      <c r="C33" s="64">
        <v>3.968</v>
      </c>
      <c r="D33" s="61">
        <v>28.265</v>
      </c>
      <c r="E33" s="62">
        <f t="shared" si="0"/>
        <v>32.233000000000004</v>
      </c>
      <c r="F33" s="65">
        <v>34.47</v>
      </c>
    </row>
    <row r="34" spans="2:6" ht="14.25">
      <c r="B34" s="60">
        <v>24</v>
      </c>
      <c r="C34" s="64">
        <v>3.883</v>
      </c>
      <c r="D34" s="61">
        <v>28.268</v>
      </c>
      <c r="E34" s="62">
        <f t="shared" si="0"/>
        <v>32.151</v>
      </c>
      <c r="F34" s="65">
        <v>34.38</v>
      </c>
    </row>
    <row r="35" spans="2:6" ht="14.25">
      <c r="B35" s="60">
        <v>25</v>
      </c>
      <c r="C35" s="64">
        <v>4.132</v>
      </c>
      <c r="D35" s="61">
        <v>29.666</v>
      </c>
      <c r="E35" s="62">
        <f t="shared" si="0"/>
        <v>33.798</v>
      </c>
      <c r="F35" s="65">
        <v>34.39</v>
      </c>
    </row>
    <row r="36" spans="2:6" ht="14.25">
      <c r="B36" s="60">
        <v>26</v>
      </c>
      <c r="C36" s="64">
        <v>4.265</v>
      </c>
      <c r="D36" s="61">
        <v>31.784</v>
      </c>
      <c r="E36" s="62">
        <f t="shared" si="0"/>
        <v>36.049</v>
      </c>
      <c r="F36" s="65">
        <v>34.43</v>
      </c>
    </row>
    <row r="37" spans="2:6" ht="14.25">
      <c r="B37" s="60">
        <v>27</v>
      </c>
      <c r="C37" s="64">
        <v>4.32</v>
      </c>
      <c r="D37" s="61">
        <v>32.733</v>
      </c>
      <c r="E37" s="62">
        <f t="shared" si="0"/>
        <v>37.053</v>
      </c>
      <c r="F37" s="65">
        <v>34.41</v>
      </c>
    </row>
    <row r="38" spans="2:6" ht="14.25">
      <c r="B38" s="60">
        <v>28</v>
      </c>
      <c r="C38" s="64">
        <v>4.675</v>
      </c>
      <c r="D38" s="61">
        <v>34.577</v>
      </c>
      <c r="E38" s="62">
        <f t="shared" si="0"/>
        <v>39.251999999999995</v>
      </c>
      <c r="F38" s="65">
        <v>34.4</v>
      </c>
    </row>
    <row r="39" spans="2:6" ht="14.25">
      <c r="B39" s="60">
        <v>29</v>
      </c>
      <c r="C39" s="64">
        <v>4.996</v>
      </c>
      <c r="D39" s="61">
        <v>35.509</v>
      </c>
      <c r="E39" s="62">
        <f t="shared" si="0"/>
        <v>40.505</v>
      </c>
      <c r="F39" s="65">
        <v>34.4</v>
      </c>
    </row>
    <row r="40" spans="2:6" ht="14.25">
      <c r="B40" s="60">
        <v>30</v>
      </c>
      <c r="C40" s="64">
        <v>4.459</v>
      </c>
      <c r="D40" s="61">
        <v>33.489</v>
      </c>
      <c r="E40" s="62">
        <f t="shared" si="0"/>
        <v>37.94799999999999</v>
      </c>
      <c r="F40" s="63">
        <v>34.4</v>
      </c>
    </row>
    <row r="41" spans="2:6" ht="14.25">
      <c r="B41" s="60">
        <v>31</v>
      </c>
      <c r="C41" s="64">
        <v>4.324</v>
      </c>
      <c r="D41" s="61">
        <v>33.33</v>
      </c>
      <c r="E41" s="62">
        <f t="shared" si="0"/>
        <v>37.653999999999996</v>
      </c>
      <c r="F41" s="63">
        <v>34.34</v>
      </c>
    </row>
    <row r="42" spans="2:9" ht="47.25" customHeight="1">
      <c r="B42" s="66" t="s">
        <v>63</v>
      </c>
      <c r="C42" s="67">
        <f>SUM(C11:C41)</f>
        <v>91.128</v>
      </c>
      <c r="D42" s="67">
        <f>SUM(D11:D41)</f>
        <v>659.25</v>
      </c>
      <c r="E42" s="67">
        <f>SUM(E11:E41)</f>
        <v>750.3779999999999</v>
      </c>
      <c r="F42" s="68">
        <f>SUMPRODUCT(F11:F41,E11:E41)/SUM(E11:E41)</f>
        <v>34.44110589596176</v>
      </c>
      <c r="I42" s="10"/>
    </row>
    <row r="44" spans="2:26" ht="15">
      <c r="B44" s="69" t="s">
        <v>64</v>
      </c>
      <c r="C44" s="70"/>
      <c r="D44" s="70"/>
      <c r="E44" s="70"/>
      <c r="F44" s="71"/>
      <c r="G44" s="71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3"/>
      <c r="U44" s="74"/>
      <c r="V44" s="74"/>
      <c r="W44" s="118"/>
      <c r="X44" s="119"/>
      <c r="Y44" s="75"/>
      <c r="Z44" s="74"/>
    </row>
    <row r="45" spans="2:26" ht="12.75">
      <c r="B45" s="76" t="s">
        <v>65</v>
      </c>
      <c r="C45" s="24"/>
      <c r="D45" s="24"/>
      <c r="E45" s="24"/>
      <c r="F45" s="74"/>
      <c r="G45" s="74"/>
      <c r="H45" s="74"/>
      <c r="I45" s="74"/>
      <c r="J45" s="74"/>
      <c r="K45" s="74"/>
      <c r="L45" s="74"/>
      <c r="M45" s="74"/>
      <c r="N45" s="74"/>
      <c r="O45" s="77"/>
      <c r="P45" s="78"/>
      <c r="Q45" s="78"/>
      <c r="R45" s="74"/>
      <c r="S45" s="74"/>
      <c r="T45" s="77"/>
      <c r="U45" s="79"/>
      <c r="V45" s="74"/>
      <c r="W45" s="77"/>
      <c r="X45" s="79"/>
      <c r="Y45" s="74"/>
      <c r="Z45" s="74"/>
    </row>
    <row r="46" spans="2:26" ht="15">
      <c r="B46" s="80" t="s">
        <v>66</v>
      </c>
      <c r="C46" s="81"/>
      <c r="D46" s="81"/>
      <c r="E46" s="81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4"/>
      <c r="V46" s="74"/>
      <c r="W46" s="118"/>
      <c r="X46" s="119"/>
      <c r="Y46" s="72"/>
      <c r="Z46" s="74"/>
    </row>
    <row r="47" spans="2:26" ht="12.75">
      <c r="B47" s="82" t="s">
        <v>67</v>
      </c>
      <c r="C47" s="22"/>
      <c r="D47" s="22"/>
      <c r="E47" s="22"/>
      <c r="F47" s="74"/>
      <c r="G47" s="74"/>
      <c r="H47" s="74"/>
      <c r="I47" s="74"/>
      <c r="J47" s="74"/>
      <c r="K47" s="74"/>
      <c r="L47" s="74"/>
      <c r="M47" s="74"/>
      <c r="N47" s="74"/>
      <c r="O47" s="77"/>
      <c r="P47" s="79"/>
      <c r="Q47" s="79"/>
      <c r="R47" s="74"/>
      <c r="S47" s="74"/>
      <c r="T47" s="77"/>
      <c r="U47" s="79"/>
      <c r="V47" s="74"/>
      <c r="W47" s="77"/>
      <c r="X47" s="74"/>
      <c r="Y47" s="74"/>
      <c r="Z47" s="74"/>
    </row>
    <row r="48" spans="6:26" ht="12.75"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6:26" ht="12.75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</sheetData>
  <sheetProtection/>
  <mergeCells count="7">
    <mergeCell ref="W46:X46"/>
    <mergeCell ref="B6:F6"/>
    <mergeCell ref="B9:B10"/>
    <mergeCell ref="C9:D9"/>
    <mergeCell ref="E9:E10"/>
    <mergeCell ref="F9:F10"/>
    <mergeCell ref="W44:X4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4" t="s">
        <v>4</v>
      </c>
      <c r="C1" s="14"/>
      <c r="D1" s="18"/>
      <c r="E1" s="18"/>
      <c r="F1" s="18"/>
    </row>
    <row r="2" spans="2:6" ht="12.75">
      <c r="B2" s="14" t="s">
        <v>5</v>
      </c>
      <c r="C2" s="14"/>
      <c r="D2" s="18"/>
      <c r="E2" s="18"/>
      <c r="F2" s="18"/>
    </row>
    <row r="3" spans="2:6" ht="12.75">
      <c r="B3" s="15"/>
      <c r="C3" s="15"/>
      <c r="D3" s="19"/>
      <c r="E3" s="19"/>
      <c r="F3" s="19"/>
    </row>
    <row r="4" spans="2:6" ht="51">
      <c r="B4" s="15" t="s">
        <v>6</v>
      </c>
      <c r="C4" s="15"/>
      <c r="D4" s="19"/>
      <c r="E4" s="19"/>
      <c r="F4" s="19"/>
    </row>
    <row r="5" spans="2:6" ht="12.75">
      <c r="B5" s="15"/>
      <c r="C5" s="15"/>
      <c r="D5" s="19"/>
      <c r="E5" s="19"/>
      <c r="F5" s="19"/>
    </row>
    <row r="6" spans="2:6" ht="25.5">
      <c r="B6" s="14" t="s">
        <v>7</v>
      </c>
      <c r="C6" s="14"/>
      <c r="D6" s="18"/>
      <c r="E6" s="18" t="s">
        <v>8</v>
      </c>
      <c r="F6" s="18" t="s">
        <v>9</v>
      </c>
    </row>
    <row r="7" spans="2:6" ht="13.5" thickBot="1">
      <c r="B7" s="15"/>
      <c r="C7" s="15"/>
      <c r="D7" s="19"/>
      <c r="E7" s="19"/>
      <c r="F7" s="19"/>
    </row>
    <row r="8" spans="2:6" ht="39" thickBot="1">
      <c r="B8" s="16" t="s">
        <v>10</v>
      </c>
      <c r="C8" s="17"/>
      <c r="D8" s="20"/>
      <c r="E8" s="20">
        <v>14</v>
      </c>
      <c r="F8" s="21" t="s">
        <v>11</v>
      </c>
    </row>
    <row r="9" spans="2:6" ht="12.75">
      <c r="B9" s="15"/>
      <c r="C9" s="15"/>
      <c r="D9" s="19"/>
      <c r="E9" s="19"/>
      <c r="F9" s="19"/>
    </row>
    <row r="10" spans="2:6" ht="12.7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Камышанова Елена Сергеевна</cp:lastModifiedBy>
  <cp:lastPrinted>2016-11-02T09:29:01Z</cp:lastPrinted>
  <dcterms:created xsi:type="dcterms:W3CDTF">2010-01-29T08:37:16Z</dcterms:created>
  <dcterms:modified xsi:type="dcterms:W3CDTF">2016-11-03T14:19:17Z</dcterms:modified>
  <cp:category/>
  <cp:version/>
  <cp:contentType/>
  <cp:contentStatus/>
</cp:coreProperties>
</file>