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<sst xmlns="http://schemas.openxmlformats.org/spreadsheetml/2006/main" count="88" uniqueCount="67">
  <si>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</si>
  <si>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</si>
  <si>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</si>
  <si>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</si>
  <si>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</si>
  <si>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</si>
  <si>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</si>
  <si>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</si>
  <si>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</si>
  <si>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</si>
  <si>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</si>
  <si>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</si>
  <si>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</si>
  <si>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</si>
  <si>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</si>
  <si>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</si>
  <si>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</si>
  <si>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</si>
  <si>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</si>
  <si>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</si>
  <si>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</si>
  <si>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</si>
  <si>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</si>
  <si>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</si>
  <si>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</si>
  <si>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</si>
  <si>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</si>
  <si>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</si>
  <si>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</si>
  <si>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</si>
  <si>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</si>
  <si>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</si>
  <si>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</si>
  <si>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</si>
  <si>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</si>
  <si>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</si>
  <si>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</si>
  <si>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</si>
  <si>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</si>
  <si>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</si>
  <si>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</si>
  <si>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</si>
  <si>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</si>
  <si>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</si>
  <si>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</si>
  <si>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</si>
  <si>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</si>
  <si>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</si>
  <si>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</si>
  <si>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</si>
  <si>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</si>
  <si>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</si>
  <si>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</si>
  <si>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</si>
  <si>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Зміїв</t>
  </si>
  <si>
    <t>ГРС Соколове</t>
  </si>
  <si>
    <t>ГРС Н.Бишкин</t>
  </si>
  <si>
    <t>ГРС Бірки</t>
  </si>
  <si>
    <t>ГРС Введенка</t>
  </si>
  <si>
    <t>ГРС Зміїв</t>
  </si>
  <si>
    <t>з газопроводу  ШХ    за період з 01.10.2016 по 31.10.2016</t>
  </si>
  <si>
    <t>В. о. начальника  Харківського ЛВУМГ</t>
  </si>
  <si>
    <t>Моторя О.А.</t>
  </si>
  <si>
    <t>ГРС-3 м.Харків           с.Рогань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</si>
  <si>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</si>
  <si>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 xml:space="preserve">переданого Харківським ЛВУМГ  по  ГРС Зміїв, </t>
    </r>
    <r>
      <rPr>
        <sz val="11"/>
        <rFont val="Arial"/>
        <family val="2"/>
      </rPr>
      <t>ГРС - 3 м.Харків, ГРС Введенка, ГРС Бірки, ГРС Н. Бішкин, ГРС Соколово</t>
    </r>
  </si>
  <si>
    <t xml:space="preserve">ГРС-3 м.Харків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</si>
</sst>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7">
      <selection activeCell="AA8" sqref="AA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37"/>
      <c r="AA6" s="38"/>
    </row>
    <row r="7" spans="2:27" ht="18" customHeight="1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35"/>
      <c r="AA7" s="35"/>
    </row>
    <row r="8" spans="2:27" ht="18" customHeight="1">
      <c r="B8" s="86" t="s">
        <v>54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35"/>
      <c r="AA8" s="35"/>
    </row>
    <row r="9" spans="2:27" ht="18" customHeight="1">
      <c r="B9" s="88" t="s">
        <v>60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35"/>
      <c r="AA9" s="35"/>
    </row>
    <row r="10" spans="2:27" ht="18" customHeight="1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8" t="s">
        <v>26</v>
      </c>
      <c r="C12" s="95" t="s">
        <v>17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6</v>
      </c>
      <c r="P12" s="96"/>
      <c r="Q12" s="96"/>
      <c r="R12" s="96"/>
      <c r="S12" s="96"/>
      <c r="T12" s="96"/>
      <c r="U12" s="90" t="s">
        <v>22</v>
      </c>
      <c r="V12" s="78" t="s">
        <v>23</v>
      </c>
      <c r="W12" s="78" t="s">
        <v>34</v>
      </c>
      <c r="X12" s="78" t="s">
        <v>25</v>
      </c>
      <c r="Y12" s="78" t="s">
        <v>24</v>
      </c>
      <c r="Z12" s="3"/>
      <c r="AB12" s="6"/>
      <c r="AC12"/>
    </row>
    <row r="13" spans="2:29" ht="48.75" customHeight="1">
      <c r="B13" s="79"/>
      <c r="C13" s="99" t="s">
        <v>2</v>
      </c>
      <c r="D13" s="81" t="s">
        <v>3</v>
      </c>
      <c r="E13" s="81" t="s">
        <v>4</v>
      </c>
      <c r="F13" s="81" t="s">
        <v>5</v>
      </c>
      <c r="G13" s="81" t="s">
        <v>8</v>
      </c>
      <c r="H13" s="81" t="s">
        <v>9</v>
      </c>
      <c r="I13" s="81" t="s">
        <v>10</v>
      </c>
      <c r="J13" s="81" t="s">
        <v>11</v>
      </c>
      <c r="K13" s="81" t="s">
        <v>12</v>
      </c>
      <c r="L13" s="81" t="s">
        <v>13</v>
      </c>
      <c r="M13" s="78" t="s">
        <v>14</v>
      </c>
      <c r="N13" s="78" t="s">
        <v>15</v>
      </c>
      <c r="O13" s="78" t="s">
        <v>7</v>
      </c>
      <c r="P13" s="78" t="s">
        <v>19</v>
      </c>
      <c r="Q13" s="78" t="s">
        <v>32</v>
      </c>
      <c r="R13" s="78" t="s">
        <v>20</v>
      </c>
      <c r="S13" s="78" t="s">
        <v>33</v>
      </c>
      <c r="T13" s="78" t="s">
        <v>21</v>
      </c>
      <c r="U13" s="91"/>
      <c r="V13" s="79"/>
      <c r="W13" s="79"/>
      <c r="X13" s="79"/>
      <c r="Y13" s="79"/>
      <c r="Z13" s="3"/>
      <c r="AB13" s="6"/>
      <c r="AC13"/>
    </row>
    <row r="14" spans="2:29" ht="15.75" customHeight="1">
      <c r="B14" s="79"/>
      <c r="C14" s="99"/>
      <c r="D14" s="81"/>
      <c r="E14" s="81"/>
      <c r="F14" s="81"/>
      <c r="G14" s="81"/>
      <c r="H14" s="81"/>
      <c r="I14" s="81"/>
      <c r="J14" s="81"/>
      <c r="K14" s="81"/>
      <c r="L14" s="81"/>
      <c r="M14" s="79"/>
      <c r="N14" s="79"/>
      <c r="O14" s="79"/>
      <c r="P14" s="79"/>
      <c r="Q14" s="79"/>
      <c r="R14" s="79"/>
      <c r="S14" s="79"/>
      <c r="T14" s="79"/>
      <c r="U14" s="91"/>
      <c r="V14" s="79"/>
      <c r="W14" s="79"/>
      <c r="X14" s="79"/>
      <c r="Y14" s="79"/>
      <c r="Z14" s="3"/>
      <c r="AB14" s="6"/>
      <c r="AC14"/>
    </row>
    <row r="15" spans="2:29" ht="30" customHeight="1">
      <c r="B15" s="80"/>
      <c r="C15" s="99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82"/>
      <c r="O15" s="82"/>
      <c r="P15" s="82"/>
      <c r="Q15" s="82"/>
      <c r="R15" s="82"/>
      <c r="S15" s="82"/>
      <c r="T15" s="82"/>
      <c r="U15" s="92"/>
      <c r="V15" s="82"/>
      <c r="W15" s="82"/>
      <c r="X15" s="82"/>
      <c r="Y15" s="82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4"/>
      <c r="Y16" s="54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4"/>
      <c r="Y17" s="54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>
        <v>89.2559</v>
      </c>
      <c r="D18" s="48">
        <v>4.4296</v>
      </c>
      <c r="E18" s="48">
        <v>1.3179</v>
      </c>
      <c r="F18" s="48">
        <v>0.1223</v>
      </c>
      <c r="G18" s="48">
        <v>0.2363</v>
      </c>
      <c r="H18" s="48">
        <v>0.0027</v>
      </c>
      <c r="I18" s="48">
        <v>0.0512</v>
      </c>
      <c r="J18" s="48">
        <v>0.0425</v>
      </c>
      <c r="K18" s="48">
        <v>0.0727</v>
      </c>
      <c r="L18" s="48">
        <v>0.1682</v>
      </c>
      <c r="M18" s="48">
        <v>3.2013</v>
      </c>
      <c r="N18" s="48">
        <v>1.0992</v>
      </c>
      <c r="O18" s="48">
        <v>0.7503</v>
      </c>
      <c r="P18" s="49">
        <v>34.2501</v>
      </c>
      <c r="Q18" s="50">
        <v>8180</v>
      </c>
      <c r="R18" s="49">
        <v>37.9169</v>
      </c>
      <c r="S18" s="50">
        <v>9056</v>
      </c>
      <c r="T18" s="49">
        <v>48.0423</v>
      </c>
      <c r="U18" s="51">
        <v>-9.2</v>
      </c>
      <c r="V18" s="51">
        <v>-4.1</v>
      </c>
      <c r="W18" s="48"/>
      <c r="X18" s="54"/>
      <c r="Y18" s="54"/>
      <c r="AA18" s="4">
        <f t="shared" si="0"/>
        <v>99.99979999999998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64"/>
      <c r="X19" s="65"/>
      <c r="Y19" s="6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0"/>
      <c r="T20" s="49"/>
      <c r="U20" s="51"/>
      <c r="V20" s="51"/>
      <c r="W20" s="67"/>
      <c r="X20" s="68"/>
      <c r="Y20" s="68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64"/>
      <c r="X21" s="65"/>
      <c r="Y21" s="6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64"/>
      <c r="X22" s="65"/>
      <c r="Y22" s="6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64"/>
      <c r="X23" s="65"/>
      <c r="Y23" s="6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66"/>
      <c r="X24" s="65"/>
      <c r="Y24" s="6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>
        <v>89.2975</v>
      </c>
      <c r="D25" s="48">
        <v>4.4284</v>
      </c>
      <c r="E25" s="48">
        <v>1.3092</v>
      </c>
      <c r="F25" s="48">
        <v>0.1216</v>
      </c>
      <c r="G25" s="48">
        <v>0.2345</v>
      </c>
      <c r="H25" s="48">
        <v>0.0027</v>
      </c>
      <c r="I25" s="48">
        <v>0.0514</v>
      </c>
      <c r="J25" s="48">
        <v>0.043</v>
      </c>
      <c r="K25" s="48">
        <v>0.0702</v>
      </c>
      <c r="L25" s="48">
        <v>0.177</v>
      </c>
      <c r="M25" s="48">
        <v>3.165</v>
      </c>
      <c r="N25" s="48">
        <v>1.0994</v>
      </c>
      <c r="O25" s="48">
        <v>0.7499</v>
      </c>
      <c r="P25" s="49">
        <v>34.2501</v>
      </c>
      <c r="Q25" s="50">
        <v>8180</v>
      </c>
      <c r="R25" s="49">
        <v>37.9172</v>
      </c>
      <c r="S25" s="50">
        <v>9056</v>
      </c>
      <c r="T25" s="49">
        <v>48.0532</v>
      </c>
      <c r="U25" s="51">
        <v>-8.9</v>
      </c>
      <c r="V25" s="51">
        <v>-3.6</v>
      </c>
      <c r="W25" s="67" t="s">
        <v>35</v>
      </c>
      <c r="X25" s="68" t="s">
        <v>53</v>
      </c>
      <c r="Y25" s="68">
        <v>0.0016</v>
      </c>
      <c r="AA25" s="4">
        <f t="shared" si="0"/>
        <v>99.99990000000003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64"/>
      <c r="X26" s="65"/>
      <c r="Y26" s="6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50"/>
      <c r="R27" s="49"/>
      <c r="S27" s="50"/>
      <c r="T27" s="49"/>
      <c r="U27" s="51"/>
      <c r="V27" s="51"/>
      <c r="W27" s="67"/>
      <c r="X27" s="68"/>
      <c r="Y27" s="68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67"/>
      <c r="X28" s="68"/>
      <c r="Y28" s="68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64"/>
      <c r="X29" s="65"/>
      <c r="Y29" s="65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64"/>
      <c r="X30" s="65"/>
      <c r="Y30" s="65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64"/>
      <c r="X31" s="65"/>
      <c r="Y31" s="65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>
        <v>89.278</v>
      </c>
      <c r="D32" s="48">
        <v>4.4151</v>
      </c>
      <c r="E32" s="48">
        <v>1.2971</v>
      </c>
      <c r="F32" s="48">
        <v>0.1209</v>
      </c>
      <c r="G32" s="48">
        <v>0.2345</v>
      </c>
      <c r="H32" s="48">
        <v>0.0028</v>
      </c>
      <c r="I32" s="48">
        <v>0.0518</v>
      </c>
      <c r="J32" s="48">
        <v>0.0435</v>
      </c>
      <c r="K32" s="48">
        <v>0.0725</v>
      </c>
      <c r="L32" s="48">
        <v>0.1863</v>
      </c>
      <c r="M32" s="48">
        <v>3.1966</v>
      </c>
      <c r="N32" s="48">
        <v>1.101</v>
      </c>
      <c r="O32" s="48">
        <v>0.75</v>
      </c>
      <c r="P32" s="49">
        <v>34.2293</v>
      </c>
      <c r="Q32" s="50">
        <v>8176</v>
      </c>
      <c r="R32" s="49">
        <v>37.8944</v>
      </c>
      <c r="S32" s="50">
        <v>9051</v>
      </c>
      <c r="T32" s="49">
        <v>48.0214</v>
      </c>
      <c r="U32" s="51">
        <v>-9.4</v>
      </c>
      <c r="V32" s="51">
        <v>-4.7</v>
      </c>
      <c r="W32" s="64"/>
      <c r="X32" s="65"/>
      <c r="Y32" s="65"/>
      <c r="AA32" s="4">
        <f t="shared" si="0"/>
        <v>100.0001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64"/>
      <c r="X33" s="65"/>
      <c r="Y33" s="65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50"/>
      <c r="R34" s="49"/>
      <c r="S34" s="50"/>
      <c r="T34" s="49"/>
      <c r="U34" s="51"/>
      <c r="V34" s="51"/>
      <c r="W34" s="67"/>
      <c r="X34" s="68"/>
      <c r="Y34" s="68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64"/>
      <c r="X35" s="65"/>
      <c r="Y35" s="65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48"/>
      <c r="X36" s="54"/>
      <c r="Y36" s="54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4"/>
      <c r="Y37" s="54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67"/>
      <c r="X38" s="68"/>
      <c r="Y38" s="68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4"/>
      <c r="Y39" s="54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>
        <v>89.3347</v>
      </c>
      <c r="D40" s="48">
        <v>4.4912</v>
      </c>
      <c r="E40" s="48">
        <v>1.336</v>
      </c>
      <c r="F40" s="48">
        <v>0.1226</v>
      </c>
      <c r="G40" s="48">
        <v>0.2346</v>
      </c>
      <c r="H40" s="48">
        <v>0.0027</v>
      </c>
      <c r="I40" s="48">
        <v>0.049</v>
      </c>
      <c r="J40" s="48">
        <v>0.04</v>
      </c>
      <c r="K40" s="48">
        <v>0.0576</v>
      </c>
      <c r="L40" s="48">
        <v>0.1802</v>
      </c>
      <c r="M40" s="48">
        <v>3.0408</v>
      </c>
      <c r="N40" s="48">
        <v>1.1106</v>
      </c>
      <c r="O40" s="48">
        <v>0.7497</v>
      </c>
      <c r="P40" s="49">
        <v>34.2962</v>
      </c>
      <c r="Q40" s="50">
        <v>8192</v>
      </c>
      <c r="R40" s="49">
        <v>37.9679</v>
      </c>
      <c r="S40" s="50">
        <v>9068</v>
      </c>
      <c r="T40" s="49">
        <v>48.126</v>
      </c>
      <c r="U40" s="51">
        <v>-9.1</v>
      </c>
      <c r="V40" s="51">
        <v>-4.4</v>
      </c>
      <c r="W40" s="67" t="s">
        <v>35</v>
      </c>
      <c r="X40" s="68" t="s">
        <v>53</v>
      </c>
      <c r="Y40" s="68">
        <v>0.0014</v>
      </c>
      <c r="AA40" s="4">
        <f t="shared" si="0"/>
        <v>100.00000000000003</v>
      </c>
      <c r="AB40" s="30" t="str">
        <f t="shared" si="1"/>
        <v>ОК</v>
      </c>
      <c r="AC40"/>
    </row>
    <row r="41" spans="2:29" ht="12.75">
      <c r="B41" s="16">
        <v>26</v>
      </c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50"/>
      <c r="R41" s="49"/>
      <c r="S41" s="50"/>
      <c r="T41" s="49"/>
      <c r="U41" s="51"/>
      <c r="V41" s="51"/>
      <c r="W41" s="67"/>
      <c r="X41" s="68"/>
      <c r="Y41" s="68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49"/>
      <c r="S42" s="50"/>
      <c r="T42" s="49"/>
      <c r="U42" s="51"/>
      <c r="V42" s="51"/>
      <c r="W42" s="48"/>
      <c r="X42" s="54"/>
      <c r="Y42" s="54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4"/>
      <c r="Y43" s="54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4"/>
      <c r="Y44" s="54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9"/>
      <c r="S45" s="50"/>
      <c r="T45" s="53"/>
      <c r="U45" s="51"/>
      <c r="V45" s="51"/>
      <c r="W45" s="67"/>
      <c r="X45" s="68"/>
      <c r="Y45" s="68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4"/>
      <c r="Y46" s="54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AA48" s="4"/>
      <c r="AB48" s="5"/>
      <c r="AC48"/>
    </row>
    <row r="49" spans="3:4" ht="12.75">
      <c r="C49" s="1"/>
      <c r="D49" s="1"/>
    </row>
    <row r="50" spans="3:25" ht="15">
      <c r="C50" s="69" t="s">
        <v>61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 t="s">
        <v>62</v>
      </c>
      <c r="Q50" s="69"/>
      <c r="R50" s="69"/>
      <c r="S50" s="69"/>
      <c r="T50" s="70"/>
      <c r="U50" s="71"/>
      <c r="V50" s="71"/>
      <c r="W50" s="93">
        <v>42675</v>
      </c>
      <c r="X50" s="94"/>
      <c r="Y50" s="72"/>
    </row>
    <row r="51" spans="3:25" ht="12.75">
      <c r="C51" s="73"/>
      <c r="D51" s="74" t="s">
        <v>27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 t="s">
        <v>29</v>
      </c>
      <c r="Q51" s="75"/>
      <c r="R51" s="74"/>
      <c r="S51" s="74"/>
      <c r="T51" s="74"/>
      <c r="U51" s="74" t="s">
        <v>0</v>
      </c>
      <c r="V51" s="74"/>
      <c r="W51" s="74"/>
      <c r="X51" s="74" t="s">
        <v>16</v>
      </c>
      <c r="Y51" s="73"/>
    </row>
    <row r="52" spans="3:25" ht="18" customHeight="1">
      <c r="C52" s="69" t="s">
        <v>50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 t="s">
        <v>1</v>
      </c>
      <c r="P52" s="69" t="s">
        <v>51</v>
      </c>
      <c r="Q52" s="69"/>
      <c r="R52" s="69"/>
      <c r="S52" s="69"/>
      <c r="T52" s="69"/>
      <c r="U52" s="71"/>
      <c r="V52" s="71"/>
      <c r="W52" s="93">
        <v>42675</v>
      </c>
      <c r="X52" s="94"/>
      <c r="Y52" s="69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O13:O15"/>
    <mergeCell ref="R13:R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  <mergeCell ref="C6:Y6"/>
    <mergeCell ref="B8:Y8"/>
    <mergeCell ref="B9:Y9"/>
    <mergeCell ref="K13:K15"/>
    <mergeCell ref="J13:J15"/>
    <mergeCell ref="W12:W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A10" sqref="A10:IV1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3.37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5" t="s">
        <v>36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9"/>
    </row>
    <row r="6" spans="2:25" ht="18" customHeight="1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2:25" ht="18" customHeight="1">
      <c r="B7" s="86" t="s">
        <v>65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2:25" ht="18" customHeight="1">
      <c r="B8" s="88" t="s">
        <v>60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2:25" ht="18" customHeight="1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2:25" ht="24" customHeight="1">
      <c r="B10" s="109" t="s">
        <v>64</v>
      </c>
      <c r="C10" s="11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8" t="s">
        <v>26</v>
      </c>
      <c r="C11" s="95" t="s">
        <v>40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08" t="s">
        <v>41</v>
      </c>
      <c r="X11" s="102" t="s">
        <v>43</v>
      </c>
      <c r="Y11" s="21"/>
      <c r="Z11"/>
    </row>
    <row r="12" spans="2:26" ht="48.75" customHeight="1">
      <c r="B12" s="79"/>
      <c r="C12" s="111" t="s">
        <v>59</v>
      </c>
      <c r="D12" s="111" t="s">
        <v>55</v>
      </c>
      <c r="E12" s="111" t="s">
        <v>56</v>
      </c>
      <c r="F12" s="112" t="s">
        <v>57</v>
      </c>
      <c r="G12" s="113" t="s">
        <v>63</v>
      </c>
      <c r="H12" s="112" t="s">
        <v>58</v>
      </c>
      <c r="I12" s="113" t="s">
        <v>66</v>
      </c>
      <c r="J12" s="81"/>
      <c r="K12" s="81"/>
      <c r="L12" s="81"/>
      <c r="M12" s="78"/>
      <c r="N12" s="78"/>
      <c r="O12" s="78"/>
      <c r="P12" s="78"/>
      <c r="Q12" s="78"/>
      <c r="R12" s="78"/>
      <c r="S12" s="78"/>
      <c r="T12" s="78"/>
      <c r="U12" s="78"/>
      <c r="V12" s="105"/>
      <c r="W12" s="108"/>
      <c r="X12" s="103"/>
      <c r="Y12" s="21"/>
      <c r="Z12"/>
    </row>
    <row r="13" spans="2:26" ht="15.75" customHeight="1">
      <c r="B13" s="79"/>
      <c r="C13" s="111"/>
      <c r="D13" s="111"/>
      <c r="E13" s="111"/>
      <c r="F13" s="112"/>
      <c r="G13" s="113"/>
      <c r="H13" s="112"/>
      <c r="I13" s="113"/>
      <c r="J13" s="81"/>
      <c r="K13" s="81"/>
      <c r="L13" s="81"/>
      <c r="M13" s="79"/>
      <c r="N13" s="79"/>
      <c r="O13" s="79"/>
      <c r="P13" s="79"/>
      <c r="Q13" s="79"/>
      <c r="R13" s="79"/>
      <c r="S13" s="79"/>
      <c r="T13" s="79"/>
      <c r="U13" s="79"/>
      <c r="V13" s="106"/>
      <c r="W13" s="108"/>
      <c r="X13" s="103"/>
      <c r="Y13" s="21"/>
      <c r="Z13"/>
    </row>
    <row r="14" spans="2:26" ht="30" customHeight="1">
      <c r="B14" s="80"/>
      <c r="C14" s="111"/>
      <c r="D14" s="111"/>
      <c r="E14" s="111"/>
      <c r="F14" s="112"/>
      <c r="G14" s="113"/>
      <c r="H14" s="112"/>
      <c r="I14" s="113"/>
      <c r="J14" s="81"/>
      <c r="K14" s="81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107"/>
      <c r="W14" s="108"/>
      <c r="X14" s="104"/>
      <c r="Y14" s="21"/>
      <c r="Z14"/>
    </row>
    <row r="15" spans="2:27" ht="15.75" customHeight="1">
      <c r="B15" s="55">
        <v>1</v>
      </c>
      <c r="C15" s="114">
        <v>22537.51</v>
      </c>
      <c r="D15" s="114">
        <v>1039.18</v>
      </c>
      <c r="E15" s="114">
        <v>510.66</v>
      </c>
      <c r="F15" s="114">
        <v>8540.01</v>
      </c>
      <c r="G15" s="114">
        <v>8018.55</v>
      </c>
      <c r="H15" s="114">
        <v>7397.38</v>
      </c>
      <c r="I15" s="57">
        <v>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48043.29</v>
      </c>
      <c r="X15" s="63">
        <v>34.27</v>
      </c>
      <c r="Y15" s="22"/>
      <c r="Z15" s="100" t="s">
        <v>44</v>
      </c>
      <c r="AA15" s="100"/>
    </row>
    <row r="16" spans="2:27" ht="15.75">
      <c r="B16" s="55">
        <v>2</v>
      </c>
      <c r="C16" s="114">
        <v>20954.63</v>
      </c>
      <c r="D16" s="114">
        <v>855.52</v>
      </c>
      <c r="E16" s="114">
        <v>416.86</v>
      </c>
      <c r="F16" s="114">
        <v>7383.09</v>
      </c>
      <c r="G16" s="114">
        <v>8273.88</v>
      </c>
      <c r="H16" s="114">
        <v>6445.43</v>
      </c>
      <c r="I16" s="57">
        <v>0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44329.41</v>
      </c>
      <c r="X16" s="59">
        <f>IF(Паспорт!P17&gt;0,Паспорт!P17,X15)</f>
        <v>34.27</v>
      </c>
      <c r="Y16" s="22"/>
      <c r="Z16" s="100"/>
      <c r="AA16" s="100"/>
    </row>
    <row r="17" spans="2:27" ht="15.75">
      <c r="B17" s="55">
        <v>3</v>
      </c>
      <c r="C17" s="114">
        <v>19552.91</v>
      </c>
      <c r="D17" s="114">
        <v>804.11</v>
      </c>
      <c r="E17" s="114">
        <v>372.05</v>
      </c>
      <c r="F17" s="114">
        <v>6954.25</v>
      </c>
      <c r="G17" s="114">
        <v>6773.42</v>
      </c>
      <c r="H17" s="114">
        <v>5694.01</v>
      </c>
      <c r="I17" s="57">
        <v>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40150.75</v>
      </c>
      <c r="X17" s="59">
        <f>IF(Паспорт!P18&gt;0,Паспорт!P18,X16)</f>
        <v>34.2501</v>
      </c>
      <c r="Y17" s="22"/>
      <c r="Z17" s="100"/>
      <c r="AA17" s="100"/>
    </row>
    <row r="18" spans="2:27" ht="15.75">
      <c r="B18" s="55">
        <v>4</v>
      </c>
      <c r="C18" s="114">
        <v>20655.77</v>
      </c>
      <c r="D18" s="114">
        <v>852.56</v>
      </c>
      <c r="E18" s="114">
        <v>379.25</v>
      </c>
      <c r="F18" s="114">
        <v>6879.78</v>
      </c>
      <c r="G18" s="114">
        <v>12701.3</v>
      </c>
      <c r="H18" s="114">
        <v>5638.06</v>
      </c>
      <c r="I18" s="57">
        <v>0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47106.72</v>
      </c>
      <c r="X18" s="59">
        <f>IF(Паспорт!P19&gt;0,Паспорт!P19,X17)</f>
        <v>34.2501</v>
      </c>
      <c r="Y18" s="22"/>
      <c r="Z18" s="100"/>
      <c r="AA18" s="100"/>
    </row>
    <row r="19" spans="2:27" ht="15.75">
      <c r="B19" s="55">
        <v>5</v>
      </c>
      <c r="C19" s="114">
        <v>23861.59</v>
      </c>
      <c r="D19" s="114">
        <v>988.41</v>
      </c>
      <c r="E19" s="114">
        <v>453.73</v>
      </c>
      <c r="F19" s="114">
        <v>8079.44</v>
      </c>
      <c r="G19" s="114">
        <v>13828.91</v>
      </c>
      <c r="H19" s="114">
        <v>8961.68</v>
      </c>
      <c r="I19" s="57">
        <v>0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56173.76</v>
      </c>
      <c r="X19" s="59">
        <f>IF(Паспорт!P20&gt;0,Паспорт!P20,X18)</f>
        <v>34.2501</v>
      </c>
      <c r="Y19" s="22"/>
      <c r="Z19" s="100"/>
      <c r="AA19" s="100"/>
    </row>
    <row r="20" spans="2:27" ht="15.75" customHeight="1">
      <c r="B20" s="55">
        <v>6</v>
      </c>
      <c r="C20" s="114">
        <v>24178.6</v>
      </c>
      <c r="D20" s="114">
        <v>975.7</v>
      </c>
      <c r="E20" s="114">
        <v>476.19</v>
      </c>
      <c r="F20" s="114">
        <v>8806.22</v>
      </c>
      <c r="G20" s="114">
        <v>15639.97</v>
      </c>
      <c r="H20" s="114">
        <v>8689.68</v>
      </c>
      <c r="I20" s="57">
        <v>0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58766.36</v>
      </c>
      <c r="X20" s="59">
        <f>IF(Паспорт!P21&gt;0,Паспорт!P21,X19)</f>
        <v>34.2501</v>
      </c>
      <c r="Y20" s="22"/>
      <c r="Z20" s="100"/>
      <c r="AA20" s="100"/>
    </row>
    <row r="21" spans="2:27" ht="15.75">
      <c r="B21" s="55">
        <v>7</v>
      </c>
      <c r="C21" s="114">
        <v>24414.28</v>
      </c>
      <c r="D21" s="114">
        <v>1107.15</v>
      </c>
      <c r="E21" s="114">
        <v>506.75</v>
      </c>
      <c r="F21" s="114">
        <v>10050.12</v>
      </c>
      <c r="G21" s="114">
        <v>16780.5</v>
      </c>
      <c r="H21" s="114">
        <v>7534.85</v>
      </c>
      <c r="I21" s="57">
        <v>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60393.65</v>
      </c>
      <c r="X21" s="59">
        <f>IF(Паспорт!P22&gt;0,Паспорт!P22,X20)</f>
        <v>34.2501</v>
      </c>
      <c r="Y21" s="22"/>
      <c r="Z21" s="100"/>
      <c r="AA21" s="100"/>
    </row>
    <row r="22" spans="2:27" ht="15.75">
      <c r="B22" s="55">
        <v>8</v>
      </c>
      <c r="C22" s="114">
        <v>28927.64</v>
      </c>
      <c r="D22" s="114">
        <v>1255.96</v>
      </c>
      <c r="E22" s="114">
        <v>641.37</v>
      </c>
      <c r="F22" s="114">
        <v>12423.03</v>
      </c>
      <c r="G22" s="114">
        <v>18751.41</v>
      </c>
      <c r="H22" s="114">
        <v>9660.45</v>
      </c>
      <c r="I22" s="57">
        <v>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71659.86</v>
      </c>
      <c r="X22" s="59">
        <f>IF(Паспорт!P23&gt;0,Паспорт!P23,X21)</f>
        <v>34.2501</v>
      </c>
      <c r="Y22" s="22"/>
      <c r="Z22" s="100"/>
      <c r="AA22" s="100"/>
    </row>
    <row r="23" spans="2:27" ht="15" customHeight="1">
      <c r="B23" s="55">
        <v>9</v>
      </c>
      <c r="C23" s="114">
        <v>36650.95</v>
      </c>
      <c r="D23" s="114">
        <v>1472.26</v>
      </c>
      <c r="E23" s="114">
        <v>832.59</v>
      </c>
      <c r="F23" s="114">
        <v>16201.76</v>
      </c>
      <c r="G23" s="114">
        <v>12837.62</v>
      </c>
      <c r="H23" s="114">
        <v>14068.84</v>
      </c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82064.01999999999</v>
      </c>
      <c r="X23" s="59">
        <f>IF(Паспорт!P24&gt;0,Паспорт!P24,X22)</f>
        <v>34.2501</v>
      </c>
      <c r="Y23" s="22"/>
      <c r="Z23" s="100"/>
      <c r="AA23" s="100"/>
    </row>
    <row r="24" spans="2:26" ht="15.75">
      <c r="B24" s="55">
        <v>10</v>
      </c>
      <c r="C24" s="114">
        <v>37826.98</v>
      </c>
      <c r="D24" s="114">
        <v>1513.66</v>
      </c>
      <c r="E24" s="114">
        <v>725.85</v>
      </c>
      <c r="F24" s="114">
        <v>14049.35</v>
      </c>
      <c r="G24" s="114">
        <v>12111.34</v>
      </c>
      <c r="H24" s="114">
        <v>17255.32</v>
      </c>
      <c r="I24" s="57">
        <v>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83482.5</v>
      </c>
      <c r="X24" s="59">
        <f>IF(Паспорт!P25&gt;0,Паспорт!P25,X23)</f>
        <v>34.2501</v>
      </c>
      <c r="Y24" s="22"/>
      <c r="Z24" s="29"/>
    </row>
    <row r="25" spans="2:26" ht="15.75">
      <c r="B25" s="55">
        <v>11</v>
      </c>
      <c r="C25" s="114">
        <v>38226.29</v>
      </c>
      <c r="D25" s="114">
        <v>1546.44</v>
      </c>
      <c r="E25" s="114">
        <v>692.69</v>
      </c>
      <c r="F25" s="114">
        <v>13978.71</v>
      </c>
      <c r="G25" s="114">
        <v>12763.06</v>
      </c>
      <c r="H25" s="114">
        <v>16999.19</v>
      </c>
      <c r="I25" s="57">
        <v>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84206.38</v>
      </c>
      <c r="X25" s="59">
        <f>IF(Паспорт!P26&gt;0,Паспорт!P26,X24)</f>
        <v>34.2501</v>
      </c>
      <c r="Y25" s="22"/>
      <c r="Z25" s="29"/>
    </row>
    <row r="26" spans="2:27" ht="15.75" customHeight="1">
      <c r="B26" s="55">
        <v>12</v>
      </c>
      <c r="C26" s="114">
        <v>52058.69</v>
      </c>
      <c r="D26" s="114">
        <v>2009.33</v>
      </c>
      <c r="E26" s="114">
        <v>987.02</v>
      </c>
      <c r="F26" s="114">
        <v>19344.46</v>
      </c>
      <c r="G26" s="114">
        <v>15290.01</v>
      </c>
      <c r="H26" s="114">
        <v>25832.9</v>
      </c>
      <c r="I26" s="57">
        <v>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115522.41</v>
      </c>
      <c r="X26" s="59">
        <f>IF(Паспорт!P27&gt;0,Паспорт!P27,X25)</f>
        <v>34.2501</v>
      </c>
      <c r="Y26" s="22"/>
      <c r="Z26" s="101" t="s">
        <v>42</v>
      </c>
      <c r="AA26" s="101"/>
    </row>
    <row r="27" spans="2:27" ht="15.75">
      <c r="B27" s="55">
        <v>13</v>
      </c>
      <c r="C27" s="114">
        <v>65842.17</v>
      </c>
      <c r="D27" s="114">
        <v>2574.08</v>
      </c>
      <c r="E27" s="114">
        <v>1428.23</v>
      </c>
      <c r="F27" s="114">
        <v>25016.83</v>
      </c>
      <c r="G27" s="114">
        <v>25804.2</v>
      </c>
      <c r="H27" s="114">
        <v>31300.87</v>
      </c>
      <c r="I27" s="57">
        <v>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151966.38</v>
      </c>
      <c r="X27" s="59">
        <f>IF(Паспорт!P28&gt;0,Паспорт!P28,X26)</f>
        <v>34.2501</v>
      </c>
      <c r="Y27" s="22"/>
      <c r="Z27" s="101"/>
      <c r="AA27" s="101"/>
    </row>
    <row r="28" spans="2:27" ht="15.75">
      <c r="B28" s="55">
        <v>14</v>
      </c>
      <c r="C28" s="114">
        <v>63006.43</v>
      </c>
      <c r="D28" s="114">
        <v>2564.4</v>
      </c>
      <c r="E28" s="114">
        <v>1382.57</v>
      </c>
      <c r="F28" s="114">
        <v>24849.12</v>
      </c>
      <c r="G28" s="114">
        <v>27411.89</v>
      </c>
      <c r="H28" s="114">
        <v>29507.17</v>
      </c>
      <c r="I28" s="57">
        <v>0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148721.58000000002</v>
      </c>
      <c r="X28" s="59">
        <f>IF(Паспорт!P29&gt;0,Паспорт!P29,X27)</f>
        <v>34.2501</v>
      </c>
      <c r="Y28" s="22"/>
      <c r="Z28" s="101"/>
      <c r="AA28" s="101"/>
    </row>
    <row r="29" spans="2:27" ht="15.75">
      <c r="B29" s="55">
        <v>15</v>
      </c>
      <c r="C29" s="114">
        <v>66823.45</v>
      </c>
      <c r="D29" s="114">
        <v>2759.18</v>
      </c>
      <c r="E29" s="114">
        <v>1577.69</v>
      </c>
      <c r="F29" s="114">
        <v>25686.98</v>
      </c>
      <c r="G29" s="114">
        <v>27614.71</v>
      </c>
      <c r="H29" s="114">
        <v>29784.79</v>
      </c>
      <c r="I29" s="57">
        <v>0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154246.8</v>
      </c>
      <c r="X29" s="59">
        <f>IF(Паспорт!P30&gt;0,Паспорт!P30,X28)</f>
        <v>34.2501</v>
      </c>
      <c r="Y29" s="22"/>
      <c r="Z29" s="101"/>
      <c r="AA29" s="101"/>
    </row>
    <row r="30" spans="2:27" ht="15.75">
      <c r="B30" s="56">
        <v>16</v>
      </c>
      <c r="C30" s="114">
        <v>67765.52</v>
      </c>
      <c r="D30" s="114">
        <v>2683.93</v>
      </c>
      <c r="E30" s="114">
        <v>1459.37</v>
      </c>
      <c r="F30" s="114">
        <v>25844.9</v>
      </c>
      <c r="G30" s="114">
        <v>28505.52</v>
      </c>
      <c r="H30" s="114">
        <v>30633.74</v>
      </c>
      <c r="I30" s="57">
        <v>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156892.98</v>
      </c>
      <c r="X30" s="59">
        <f>IF(Паспорт!P31&gt;0,Паспорт!P31,X29)</f>
        <v>34.2501</v>
      </c>
      <c r="Y30" s="22"/>
      <c r="Z30" s="101"/>
      <c r="AA30" s="101"/>
    </row>
    <row r="31" spans="2:27" ht="15.75">
      <c r="B31" s="56">
        <v>17</v>
      </c>
      <c r="C31" s="114">
        <v>70943.46</v>
      </c>
      <c r="D31" s="114">
        <v>2718.76</v>
      </c>
      <c r="E31" s="114">
        <v>1543.39</v>
      </c>
      <c r="F31" s="114">
        <v>26808.54</v>
      </c>
      <c r="G31" s="114">
        <v>28190.46</v>
      </c>
      <c r="H31" s="114">
        <v>33789.59</v>
      </c>
      <c r="I31" s="57">
        <v>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163994.19999999998</v>
      </c>
      <c r="X31" s="59">
        <f>IF(Паспорт!P32&gt;0,Паспорт!P32,X30)</f>
        <v>34.2293</v>
      </c>
      <c r="Y31" s="22"/>
      <c r="Z31" s="101"/>
      <c r="AA31" s="101"/>
    </row>
    <row r="32" spans="2:26" ht="15.75">
      <c r="B32" s="56">
        <v>18</v>
      </c>
      <c r="C32" s="114">
        <v>73538.48</v>
      </c>
      <c r="D32" s="114">
        <v>2913.09</v>
      </c>
      <c r="E32" s="114">
        <v>1570.16</v>
      </c>
      <c r="F32" s="114">
        <v>28268.21</v>
      </c>
      <c r="G32" s="114">
        <v>29157.11</v>
      </c>
      <c r="H32" s="114">
        <v>35210.68</v>
      </c>
      <c r="I32" s="57">
        <v>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170657.72999999998</v>
      </c>
      <c r="X32" s="59">
        <f>IF(Паспорт!P33&gt;0,Паспорт!P33,X31)</f>
        <v>34.2293</v>
      </c>
      <c r="Y32" s="22"/>
      <c r="Z32" s="29"/>
    </row>
    <row r="33" spans="2:26" ht="15.75">
      <c r="B33" s="56">
        <v>19</v>
      </c>
      <c r="C33" s="114">
        <v>79290.3</v>
      </c>
      <c r="D33" s="114">
        <v>3094.89</v>
      </c>
      <c r="E33" s="114">
        <v>1745.42</v>
      </c>
      <c r="F33" s="114">
        <v>31159.17</v>
      </c>
      <c r="G33" s="114">
        <v>30072.09</v>
      </c>
      <c r="H33" s="114">
        <v>38115.42</v>
      </c>
      <c r="I33" s="57">
        <v>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183477.28999999998</v>
      </c>
      <c r="X33" s="59">
        <f>IF(Паспорт!P34&gt;0,Паспорт!P34,X32)</f>
        <v>34.2293</v>
      </c>
      <c r="Y33" s="22"/>
      <c r="Z33" s="29"/>
    </row>
    <row r="34" spans="2:26" ht="15.75">
      <c r="B34" s="56">
        <v>20</v>
      </c>
      <c r="C34" s="114">
        <v>79471.28</v>
      </c>
      <c r="D34" s="114">
        <v>3150.94</v>
      </c>
      <c r="E34" s="114">
        <v>1632.75</v>
      </c>
      <c r="F34" s="114">
        <v>32235.4</v>
      </c>
      <c r="G34" s="114">
        <v>33397</v>
      </c>
      <c r="H34" s="114">
        <v>39723.65</v>
      </c>
      <c r="I34" s="57">
        <v>0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189611.02</v>
      </c>
      <c r="X34" s="59">
        <f>IF(Паспорт!P35&gt;0,Паспорт!P35,X33)</f>
        <v>34.2293</v>
      </c>
      <c r="Y34" s="22"/>
      <c r="Z34" s="29"/>
    </row>
    <row r="35" spans="2:26" ht="15.75">
      <c r="B35" s="56">
        <v>21</v>
      </c>
      <c r="C35" s="114">
        <v>78438.74</v>
      </c>
      <c r="D35" s="114">
        <v>3378.12</v>
      </c>
      <c r="E35" s="114">
        <v>1589.96</v>
      </c>
      <c r="F35" s="114">
        <v>33552.16</v>
      </c>
      <c r="G35" s="114">
        <v>31904.43</v>
      </c>
      <c r="H35" s="114">
        <v>37172.24</v>
      </c>
      <c r="I35" s="57">
        <v>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186035.65</v>
      </c>
      <c r="X35" s="59">
        <f>IF(Паспорт!P36&gt;0,Паспорт!P36,X34)</f>
        <v>34.2293</v>
      </c>
      <c r="Y35" s="22"/>
      <c r="Z35" s="29"/>
    </row>
    <row r="36" spans="2:26" ht="15.75">
      <c r="B36" s="56">
        <v>22</v>
      </c>
      <c r="C36" s="114">
        <v>76720.7</v>
      </c>
      <c r="D36" s="114">
        <v>3455.59</v>
      </c>
      <c r="E36" s="114">
        <v>1677.71</v>
      </c>
      <c r="F36" s="114">
        <v>31508.69</v>
      </c>
      <c r="G36" s="114">
        <v>31432.17</v>
      </c>
      <c r="H36" s="114">
        <v>36250.21</v>
      </c>
      <c r="I36" s="57"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181045.06999999998</v>
      </c>
      <c r="X36" s="59">
        <f>IF(Паспорт!P37&gt;0,Паспорт!P37,X35)</f>
        <v>34.2293</v>
      </c>
      <c r="Y36" s="22"/>
      <c r="Z36" s="29"/>
    </row>
    <row r="37" spans="2:26" ht="15.75">
      <c r="B37" s="56">
        <v>23</v>
      </c>
      <c r="C37" s="114">
        <v>81171.77</v>
      </c>
      <c r="D37" s="114">
        <v>3414.42</v>
      </c>
      <c r="E37" s="114">
        <v>1703.17</v>
      </c>
      <c r="F37" s="114">
        <v>32993.09</v>
      </c>
      <c r="G37" s="114">
        <v>34756.61</v>
      </c>
      <c r="H37" s="114">
        <v>39136.27</v>
      </c>
      <c r="I37" s="57">
        <v>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193175.33</v>
      </c>
      <c r="X37" s="59">
        <f>IF(Паспорт!P38&gt;0,Паспорт!P38,X36)</f>
        <v>34.2293</v>
      </c>
      <c r="Y37" s="22"/>
      <c r="Z37" s="29"/>
    </row>
    <row r="38" spans="2:26" ht="15.75">
      <c r="B38" s="56">
        <v>24</v>
      </c>
      <c r="C38" s="114">
        <v>83811.89</v>
      </c>
      <c r="D38" s="114">
        <v>3659.87</v>
      </c>
      <c r="E38" s="114">
        <v>1652.37</v>
      </c>
      <c r="F38" s="114">
        <v>35421.5</v>
      </c>
      <c r="G38" s="114">
        <v>35502.34</v>
      </c>
      <c r="H38" s="114">
        <v>43870.07</v>
      </c>
      <c r="I38" s="57">
        <v>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203918.03999999998</v>
      </c>
      <c r="X38" s="59">
        <f>IF(Паспорт!P39&gt;0,Паспорт!P39,X37)</f>
        <v>34.2293</v>
      </c>
      <c r="Y38" s="22"/>
      <c r="Z38" s="29"/>
    </row>
    <row r="39" spans="2:26" ht="15.75">
      <c r="B39" s="56">
        <v>25</v>
      </c>
      <c r="C39" s="114">
        <v>88292.68</v>
      </c>
      <c r="D39" s="114">
        <v>3801.7</v>
      </c>
      <c r="E39" s="114">
        <v>1759.1</v>
      </c>
      <c r="F39" s="114">
        <v>37639.96</v>
      </c>
      <c r="G39" s="114">
        <v>36386.72</v>
      </c>
      <c r="H39" s="114">
        <v>45026.62</v>
      </c>
      <c r="I39" s="57">
        <v>0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212906.78</v>
      </c>
      <c r="X39" s="59">
        <f>IF(Паспорт!P40&gt;0,Паспорт!P40,X38)</f>
        <v>34.2962</v>
      </c>
      <c r="Y39" s="22"/>
      <c r="Z39" s="29"/>
    </row>
    <row r="40" spans="2:26" ht="15.75">
      <c r="B40" s="56">
        <v>26</v>
      </c>
      <c r="C40" s="114">
        <v>91369.12</v>
      </c>
      <c r="D40" s="114">
        <v>4086.72</v>
      </c>
      <c r="E40" s="114">
        <v>1807.3</v>
      </c>
      <c r="F40" s="114">
        <v>39474.67</v>
      </c>
      <c r="G40" s="114">
        <v>38312.71</v>
      </c>
      <c r="H40" s="114">
        <v>53615.7</v>
      </c>
      <c r="I40" s="57">
        <v>0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228666.21999999997</v>
      </c>
      <c r="X40" s="59">
        <f>IF(Паспорт!P41&gt;0,Паспорт!P41,X39)</f>
        <v>34.2962</v>
      </c>
      <c r="Y40" s="22"/>
      <c r="Z40" s="29"/>
    </row>
    <row r="41" spans="2:26" ht="15.75">
      <c r="B41" s="56">
        <v>27</v>
      </c>
      <c r="C41" s="114">
        <v>94673.32</v>
      </c>
      <c r="D41" s="114">
        <v>4244.18</v>
      </c>
      <c r="E41" s="114">
        <v>2080.19</v>
      </c>
      <c r="F41" s="114">
        <v>43340.34</v>
      </c>
      <c r="G41" s="114">
        <v>39347.43</v>
      </c>
      <c r="H41" s="114">
        <v>54451.79</v>
      </c>
      <c r="I41" s="57">
        <v>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238137.25</v>
      </c>
      <c r="X41" s="59">
        <f>IF(Паспорт!P42&gt;0,Паспорт!P42,X40)</f>
        <v>34.2962</v>
      </c>
      <c r="Y41" s="22"/>
      <c r="Z41" s="29"/>
    </row>
    <row r="42" spans="2:26" ht="15.75">
      <c r="B42" s="56">
        <v>28</v>
      </c>
      <c r="C42" s="114">
        <v>93114.29</v>
      </c>
      <c r="D42" s="114">
        <v>4373.02</v>
      </c>
      <c r="E42" s="114">
        <v>2194.94</v>
      </c>
      <c r="F42" s="114">
        <v>42809.38</v>
      </c>
      <c r="G42" s="114">
        <v>40251.55</v>
      </c>
      <c r="H42" s="114">
        <v>46362.64</v>
      </c>
      <c r="I42" s="57">
        <v>0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229105.82</v>
      </c>
      <c r="X42" s="59">
        <f>IF(Паспорт!P43&gt;0,Паспорт!P43,X41)</f>
        <v>34.2962</v>
      </c>
      <c r="Y42" s="22"/>
      <c r="Z42" s="29"/>
    </row>
    <row r="43" spans="2:26" ht="15.75" customHeight="1">
      <c r="B43" s="56">
        <v>29</v>
      </c>
      <c r="C43" s="114">
        <v>98197.98</v>
      </c>
      <c r="D43" s="114">
        <v>4645.38</v>
      </c>
      <c r="E43" s="114">
        <v>2376.4</v>
      </c>
      <c r="F43" s="114">
        <v>44349.23</v>
      </c>
      <c r="G43" s="114">
        <v>42267.8</v>
      </c>
      <c r="H43" s="114">
        <v>48542.19</v>
      </c>
      <c r="I43" s="57">
        <v>0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240378.97999999998</v>
      </c>
      <c r="X43" s="59">
        <f>IF(Паспорт!P44&gt;0,Паспорт!P44,X42)</f>
        <v>34.2962</v>
      </c>
      <c r="Y43" s="22"/>
      <c r="Z43" s="29"/>
    </row>
    <row r="44" spans="2:26" ht="15.75" customHeight="1">
      <c r="B44" s="56">
        <v>30</v>
      </c>
      <c r="C44" s="114">
        <v>86413.88</v>
      </c>
      <c r="D44" s="114">
        <v>3986.88</v>
      </c>
      <c r="E44" s="114">
        <v>1933.61</v>
      </c>
      <c r="F44" s="114">
        <v>35000.65</v>
      </c>
      <c r="G44" s="114">
        <v>38090.26</v>
      </c>
      <c r="H44" s="114">
        <v>42938.7</v>
      </c>
      <c r="I44" s="57">
        <v>0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208363.98000000004</v>
      </c>
      <c r="X44" s="59">
        <f>IF(Паспорт!P45&gt;0,Паспорт!P45,X43)</f>
        <v>34.2962</v>
      </c>
      <c r="Y44" s="22"/>
      <c r="Z44" s="29"/>
    </row>
    <row r="45" spans="2:26" ht="15.75" customHeight="1">
      <c r="B45" s="56">
        <v>31</v>
      </c>
      <c r="C45" s="114">
        <v>87652.95</v>
      </c>
      <c r="D45" s="114">
        <v>3968.99</v>
      </c>
      <c r="E45" s="114">
        <v>1951.77</v>
      </c>
      <c r="F45" s="114">
        <v>37875.59</v>
      </c>
      <c r="G45" s="114">
        <v>39038.54</v>
      </c>
      <c r="H45" s="114">
        <v>45991.32</v>
      </c>
      <c r="I45" s="57">
        <v>0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216479.16</v>
      </c>
      <c r="X45" s="59">
        <f>IF(Паспорт!P46&gt;0,Паспорт!P46,X44)</f>
        <v>34.2962</v>
      </c>
      <c r="Y45" s="28"/>
      <c r="Z45" s="29"/>
    </row>
    <row r="46" spans="2:27" ht="66" customHeight="1">
      <c r="B46" s="16" t="s">
        <v>41</v>
      </c>
      <c r="C46" s="60">
        <f aca="true" t="shared" si="1" ref="C46:V46">SUM(C15:C45)</f>
        <v>1876384.2500000002</v>
      </c>
      <c r="D46" s="60">
        <f t="shared" si="1"/>
        <v>79894.42000000003</v>
      </c>
      <c r="E46" s="60">
        <f t="shared" si="1"/>
        <v>40061.109999999986</v>
      </c>
      <c r="F46" s="60">
        <f t="shared" si="1"/>
        <v>766524.63</v>
      </c>
      <c r="G46" s="60">
        <f t="shared" si="1"/>
        <v>791213.5100000001</v>
      </c>
      <c r="H46" s="60">
        <f t="shared" si="1"/>
        <v>895601.4499999998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4449679.37</v>
      </c>
      <c r="X46" s="62">
        <f>SUMPRODUCT(X15:X45,W15:W45)/SUM(W15:W45)</f>
        <v>34.25994016051138</v>
      </c>
      <c r="Y46" s="27"/>
      <c r="Z46" s="101" t="s">
        <v>42</v>
      </c>
      <c r="AA46" s="101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24"/>
      <c r="Z48"/>
    </row>
    <row r="49" spans="3:4" ht="12.75">
      <c r="C49" s="1"/>
      <c r="D49" s="1"/>
    </row>
    <row r="50" spans="2:25" ht="15">
      <c r="B50" s="31"/>
      <c r="C50" s="69" t="s">
        <v>61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 t="s">
        <v>62</v>
      </c>
      <c r="Q50" s="69"/>
      <c r="R50" s="69"/>
      <c r="S50" s="69"/>
      <c r="T50" s="70"/>
      <c r="U50" s="71"/>
      <c r="V50" s="71"/>
      <c r="W50" s="93">
        <v>42675</v>
      </c>
      <c r="X50" s="94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74"/>
      <c r="X51" s="7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52</v>
      </c>
      <c r="Q52" s="14"/>
      <c r="R52" s="14"/>
      <c r="S52" s="14"/>
      <c r="T52" s="14"/>
      <c r="U52" s="45"/>
      <c r="V52" s="45"/>
      <c r="W52" s="93">
        <v>42675</v>
      </c>
      <c r="X52" s="94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C5:X5"/>
    <mergeCell ref="R12:R14"/>
    <mergeCell ref="B6:Y6"/>
    <mergeCell ref="B7:Y7"/>
    <mergeCell ref="B8:Y8"/>
    <mergeCell ref="B9:Y9"/>
    <mergeCell ref="T12:T14"/>
    <mergeCell ref="U12:U14"/>
    <mergeCell ref="V12:V14"/>
    <mergeCell ref="W11:W14"/>
    <mergeCell ref="W52:X52"/>
    <mergeCell ref="W50:X50"/>
    <mergeCell ref="Z26:AA31"/>
    <mergeCell ref="X11:X14"/>
    <mergeCell ref="P12:P14"/>
    <mergeCell ref="Q12:Q14"/>
    <mergeCell ref="C11:V11"/>
    <mergeCell ref="C12:C14"/>
    <mergeCell ref="Z15:AA23"/>
    <mergeCell ref="Z46:AA46"/>
    <mergeCell ref="F12:F14"/>
    <mergeCell ref="S12:S14"/>
    <mergeCell ref="B11:B14"/>
    <mergeCell ref="N12:N14"/>
    <mergeCell ref="D12:D14"/>
    <mergeCell ref="C48:X48"/>
    <mergeCell ref="J12:J14"/>
    <mergeCell ref="K12:K14"/>
    <mergeCell ref="L12:L14"/>
    <mergeCell ref="M12:M14"/>
    <mergeCell ref="G12:G14"/>
    <mergeCell ref="H12:H14"/>
    <mergeCell ref="O12:O14"/>
    <mergeCell ref="E12:E14"/>
    <mergeCell ref="I12:I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2016-11-01T14:38:31Z</cp:lastPrinted>
  <dcterms:created xsi:type="dcterms:W3CDTF">2010-01-29T08:37:16Z</dcterms:created>
  <dcterms:modified xsi:type="dcterms:W3CDTF">2016-11-04T08:49:33Z</dcterms:modified>
  <cp:category/>
  <cp:version/>
  <cp:contentType/>
  <cp:contentStatus/>
</cp:coreProperties>
</file>