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<sst xmlns="http://schemas.openxmlformats.org/spreadsheetml/2006/main" count="83" uniqueCount="65">
  <si>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</si>
  <si>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</si>
  <si>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</si>
  <si>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</si>
  <si>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</si>
  <si>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</si>
  <si>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</si>
  <si>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</si>
  <si>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</si>
  <si>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</si>
  <si>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</si>
  <si>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</si>
  <si>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</si>
  <si>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</si>
  <si>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</si>
  <si>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</si>
  <si>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</si>
  <si>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</si>
  <si>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</si>
  <si>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</si>
  <si>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</si>
  <si>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</si>
  <si>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</si>
  <si>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</si>
  <si>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</si>
  <si>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</si>
  <si>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</si>
  <si>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</si>
  <si>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</si>
  <si>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</si>
  <si>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</si>
  <si>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</si>
  <si>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</si>
  <si>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</si>
  <si>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</si>
  <si>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</si>
  <si>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</si>
  <si>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</si>
  <si>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</si>
  <si>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</si>
  <si>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</si>
  <si>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</si>
  <si>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</si>
  <si>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</si>
  <si>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</si>
  <si>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</si>
  <si>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</si>
  <si>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</si>
  <si>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</si>
  <si>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</si>
  <si>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</si>
  <si>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</si>
  <si>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</si>
  <si>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</si>
  <si>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</si>
  <si>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</si>
  <si>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</si>
  <si>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01.11.16 р.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</si>
  <si>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</si>
  <si>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</si>
  <si>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</si>
  <si>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</si>
  <si>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</si>
  <si>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ПАТ "Сумигаз"</t>
    </r>
  </si>
  <si>
    <t>по ГВС (ПВВГ, СВГ, ГРС): ГРС № 1 м. Шостки (точка відбору проби ГРС Н. Сіверський)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</si>
</sst>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17-4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FC7">
            <v>913</v>
          </cell>
        </row>
        <row r="8">
          <cell r="FC8">
            <v>790</v>
          </cell>
        </row>
        <row r="9">
          <cell r="FC9">
            <v>846</v>
          </cell>
        </row>
        <row r="10">
          <cell r="FC10">
            <v>866</v>
          </cell>
        </row>
        <row r="11">
          <cell r="FC11">
            <v>1134</v>
          </cell>
        </row>
        <row r="12">
          <cell r="FC12">
            <v>1518</v>
          </cell>
        </row>
        <row r="13">
          <cell r="FC13">
            <v>1017</v>
          </cell>
        </row>
        <row r="14">
          <cell r="FC14">
            <v>1075</v>
          </cell>
        </row>
        <row r="15">
          <cell r="FC15">
            <v>638</v>
          </cell>
        </row>
        <row r="16">
          <cell r="FC16">
            <v>861</v>
          </cell>
        </row>
        <row r="17">
          <cell r="FC17">
            <v>1087</v>
          </cell>
        </row>
        <row r="18">
          <cell r="FC18">
            <v>1122</v>
          </cell>
        </row>
        <row r="19">
          <cell r="FC19">
            <v>1135</v>
          </cell>
        </row>
        <row r="20">
          <cell r="FC20">
            <v>821</v>
          </cell>
        </row>
        <row r="21">
          <cell r="FC21">
            <v>1081</v>
          </cell>
        </row>
        <row r="22">
          <cell r="FC22">
            <v>764</v>
          </cell>
        </row>
        <row r="23">
          <cell r="FC23">
            <v>871</v>
          </cell>
        </row>
        <row r="24">
          <cell r="FC24">
            <v>924</v>
          </cell>
        </row>
        <row r="25">
          <cell r="FC25">
            <v>1123</v>
          </cell>
        </row>
        <row r="26">
          <cell r="FC26">
            <v>1082</v>
          </cell>
        </row>
        <row r="27">
          <cell r="FC27">
            <v>1137</v>
          </cell>
        </row>
        <row r="28">
          <cell r="FC28">
            <v>1144</v>
          </cell>
        </row>
        <row r="29">
          <cell r="FC29">
            <v>779</v>
          </cell>
        </row>
        <row r="30">
          <cell r="FC30">
            <v>941</v>
          </cell>
        </row>
        <row r="31">
          <cell r="FC31">
            <v>1328</v>
          </cell>
        </row>
        <row r="32">
          <cell r="FC32">
            <v>1055</v>
          </cell>
        </row>
        <row r="33">
          <cell r="FC33">
            <v>1254</v>
          </cell>
        </row>
        <row r="34">
          <cell r="FC34">
            <v>948</v>
          </cell>
        </row>
        <row r="35">
          <cell r="FC35">
            <v>1433</v>
          </cell>
        </row>
        <row r="36">
          <cell r="FC36">
            <v>847</v>
          </cell>
        </row>
        <row r="37">
          <cell r="FC37">
            <v>977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9" zoomScale="90" zoomScaleNormal="100" zoomScaleSheetLayoutView="90" workbookViewId="0">
      <selection activeCell="O42" sqref="O42:T4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23</v>
      </c>
      <c r="B1" s="2"/>
      <c r="C1" s="2"/>
      <c r="D1" s="2"/>
      <c r="M1" s="99" t="s">
        <v>4</v>
      </c>
    </row>
    <row r="2" spans="1:34" x14ac:dyDescent="0.25">
      <c r="A2" s="9" t="s">
        <v>48</v>
      </c>
      <c r="B2" s="2"/>
      <c r="C2" s="10"/>
      <c r="D2" s="2"/>
      <c r="F2" s="2"/>
      <c r="G2" s="2"/>
      <c r="H2" s="2"/>
      <c r="I2" s="2"/>
      <c r="J2" s="2"/>
      <c r="K2" s="3" t="s">
        <v>63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5.75" customHeight="1" x14ac:dyDescent="0.25">
      <c r="A3" s="9" t="s">
        <v>49</v>
      </c>
      <c r="C3" s="3"/>
      <c r="F3" s="2"/>
      <c r="G3" s="2"/>
      <c r="H3" s="2"/>
      <c r="I3" s="81" t="s">
        <v>64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12"/>
    </row>
    <row r="4" spans="1:34" ht="12" customHeight="1" x14ac:dyDescent="0.25">
      <c r="A4" s="8" t="s">
        <v>24</v>
      </c>
      <c r="G4" s="2"/>
      <c r="H4" s="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2"/>
    </row>
    <row r="5" spans="1:34" x14ac:dyDescent="0.25">
      <c r="A5" s="8" t="s">
        <v>50</v>
      </c>
      <c r="F5" s="2"/>
      <c r="G5" s="2"/>
      <c r="H5" s="2"/>
      <c r="K5" s="3" t="s">
        <v>51</v>
      </c>
      <c r="M5" s="12"/>
      <c r="O5" s="12"/>
      <c r="P5" s="12"/>
      <c r="Q5" s="12"/>
      <c r="R5" s="12"/>
      <c r="S5" s="12"/>
      <c r="V5" s="12"/>
      <c r="W5" s="3" t="s">
        <v>52</v>
      </c>
      <c r="X5" s="12"/>
      <c r="Y5" s="12"/>
      <c r="Z5" s="12"/>
    </row>
    <row r="6" spans="1:34" ht="12.75" customHeight="1" thickBot="1" x14ac:dyDescent="0.3"/>
    <row r="7" spans="1:34" ht="26.25" customHeight="1" thickBot="1" x14ac:dyDescent="0.3">
      <c r="A7" s="85" t="s">
        <v>0</v>
      </c>
      <c r="B7" s="54" t="s">
        <v>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54" t="s">
        <v>33</v>
      </c>
      <c r="O7" s="55"/>
      <c r="P7" s="55"/>
      <c r="Q7" s="55"/>
      <c r="R7" s="55"/>
      <c r="S7" s="55"/>
      <c r="T7" s="55"/>
      <c r="U7" s="55"/>
      <c r="V7" s="55"/>
      <c r="W7" s="55"/>
      <c r="X7" s="92" t="s">
        <v>28</v>
      </c>
      <c r="Y7" s="90" t="s">
        <v>2</v>
      </c>
      <c r="Z7" s="88" t="s">
        <v>20</v>
      </c>
      <c r="AA7" s="88" t="s">
        <v>21</v>
      </c>
      <c r="AB7" s="70" t="s">
        <v>22</v>
      </c>
      <c r="AC7" s="83" t="s">
        <v>17</v>
      </c>
    </row>
    <row r="8" spans="1:34" ht="16.5" customHeight="1" thickBot="1" x14ac:dyDescent="0.3">
      <c r="A8" s="86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74" t="s">
        <v>29</v>
      </c>
      <c r="O8" s="15" t="s">
        <v>31</v>
      </c>
      <c r="P8" s="15"/>
      <c r="Q8" s="15"/>
      <c r="R8" s="15"/>
      <c r="S8" s="15"/>
      <c r="T8" s="15"/>
      <c r="U8" s="15"/>
      <c r="V8" s="15" t="s">
        <v>32</v>
      </c>
      <c r="W8" s="15"/>
      <c r="X8" s="93"/>
      <c r="Y8" s="91"/>
      <c r="Z8" s="89"/>
      <c r="AA8" s="89"/>
      <c r="AB8" s="71"/>
      <c r="AC8" s="84"/>
    </row>
    <row r="9" spans="1:34" ht="15" customHeight="1" x14ac:dyDescent="0.25">
      <c r="A9" s="87"/>
      <c r="B9" s="72" t="s">
        <v>36</v>
      </c>
      <c r="C9" s="58" t="s">
        <v>37</v>
      </c>
      <c r="D9" s="58" t="s">
        <v>38</v>
      </c>
      <c r="E9" s="58" t="s">
        <v>43</v>
      </c>
      <c r="F9" s="58" t="s">
        <v>44</v>
      </c>
      <c r="G9" s="58" t="s">
        <v>41</v>
      </c>
      <c r="H9" s="58" t="s">
        <v>45</v>
      </c>
      <c r="I9" s="58" t="s">
        <v>42</v>
      </c>
      <c r="J9" s="58" t="s">
        <v>40</v>
      </c>
      <c r="K9" s="58" t="s">
        <v>39</v>
      </c>
      <c r="L9" s="58" t="s">
        <v>46</v>
      </c>
      <c r="M9" s="60" t="s">
        <v>47</v>
      </c>
      <c r="N9" s="75"/>
      <c r="O9" s="66" t="s">
        <v>34</v>
      </c>
      <c r="P9" s="68" t="s">
        <v>11</v>
      </c>
      <c r="Q9" s="70" t="s">
        <v>12</v>
      </c>
      <c r="R9" s="72" t="s">
        <v>35</v>
      </c>
      <c r="S9" s="58" t="s">
        <v>13</v>
      </c>
      <c r="T9" s="94" t="s">
        <v>14</v>
      </c>
      <c r="U9" s="72" t="s">
        <v>30</v>
      </c>
      <c r="V9" s="58" t="s">
        <v>15</v>
      </c>
      <c r="W9" s="60" t="s">
        <v>16</v>
      </c>
      <c r="X9" s="93"/>
      <c r="Y9" s="91"/>
      <c r="Z9" s="89"/>
      <c r="AA9" s="89"/>
      <c r="AB9" s="71"/>
      <c r="AC9" s="84"/>
    </row>
    <row r="10" spans="1:34" ht="92.25" customHeight="1" x14ac:dyDescent="0.25">
      <c r="A10" s="87"/>
      <c r="B10" s="7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1"/>
      <c r="N10" s="76"/>
      <c r="O10" s="67"/>
      <c r="P10" s="69"/>
      <c r="Q10" s="71"/>
      <c r="R10" s="73"/>
      <c r="S10" s="59"/>
      <c r="T10" s="95"/>
      <c r="U10" s="73"/>
      <c r="V10" s="59"/>
      <c r="W10" s="61"/>
      <c r="X10" s="93"/>
      <c r="Y10" s="91"/>
      <c r="Z10" s="89"/>
      <c r="AA10" s="89"/>
      <c r="AB10" s="71"/>
      <c r="AC10" s="84"/>
    </row>
    <row r="11" spans="1:34" x14ac:dyDescent="0.25">
      <c r="A11" s="100">
        <v>1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98"/>
      <c r="O11" s="27">
        <v>8236</v>
      </c>
      <c r="P11" s="21">
        <v>34.479999999999997</v>
      </c>
      <c r="Q11" s="25">
        <v>9.58</v>
      </c>
      <c r="R11" s="18">
        <v>9118</v>
      </c>
      <c r="S11" s="26">
        <v>38.17</v>
      </c>
      <c r="T11" s="43">
        <v>10.6</v>
      </c>
      <c r="U11" s="18"/>
      <c r="V11" s="21"/>
      <c r="W11" s="36"/>
      <c r="X11" s="18"/>
      <c r="Y11" s="21"/>
      <c r="Z11" s="21"/>
      <c r="AA11" s="21"/>
      <c r="AB11" s="17"/>
      <c r="AC11" s="19">
        <f>'[1]Лист1 (2)'!FC7/1000</f>
        <v>0.91300000000000003</v>
      </c>
      <c r="AD11" s="13">
        <f>SUM(B11:M11)+$K$42+$N$42</f>
        <v>0</v>
      </c>
      <c r="AE11" s="14" t="str">
        <f>IF(AD11=100,"ОК"," ")</f>
        <v xml:space="preserve"> </v>
      </c>
      <c r="AF11" s="6"/>
      <c r="AG11" s="6"/>
      <c r="AH11" s="6"/>
    </row>
    <row r="12" spans="1:34" x14ac:dyDescent="0.25">
      <c r="A12" s="100">
        <v>2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1"/>
      <c r="O12" s="27">
        <v>8236</v>
      </c>
      <c r="P12" s="21">
        <v>34.479999999999997</v>
      </c>
      <c r="Q12" s="25">
        <v>9.58</v>
      </c>
      <c r="R12" s="18">
        <v>9118</v>
      </c>
      <c r="S12" s="26">
        <v>38.17</v>
      </c>
      <c r="T12" s="43">
        <v>10.6</v>
      </c>
      <c r="U12" s="18"/>
      <c r="V12" s="21"/>
      <c r="W12" s="36"/>
      <c r="X12" s="18"/>
      <c r="Y12" s="21"/>
      <c r="Z12" s="21"/>
      <c r="AA12" s="21"/>
      <c r="AB12" s="17"/>
      <c r="AC12" s="19">
        <f>'[1]Лист1 (2)'!FC8/1000</f>
        <v>0.79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6"/>
      <c r="AG12" s="6"/>
      <c r="AH12" s="6"/>
    </row>
    <row r="13" spans="1:34" x14ac:dyDescent="0.25">
      <c r="A13" s="100">
        <v>3</v>
      </c>
      <c r="B13" s="35">
        <v>89.594800000000006</v>
      </c>
      <c r="C13" s="20">
        <v>4.9667000000000003</v>
      </c>
      <c r="D13" s="20">
        <v>1.1718</v>
      </c>
      <c r="E13" s="20">
        <v>0.1242</v>
      </c>
      <c r="F13" s="20">
        <v>0.21740000000000001</v>
      </c>
      <c r="G13" s="20">
        <v>2.8E-3</v>
      </c>
      <c r="H13" s="20">
        <v>5.2699999999999997E-2</v>
      </c>
      <c r="I13" s="20">
        <v>4.2900000000000001E-2</v>
      </c>
      <c r="J13" s="20">
        <v>5.57E-2</v>
      </c>
      <c r="K13" s="20">
        <v>5.8999999999999999E-3</v>
      </c>
      <c r="L13" s="20">
        <v>1.569</v>
      </c>
      <c r="M13" s="37">
        <v>2.1960999999999999</v>
      </c>
      <c r="N13" s="28">
        <v>0.75460000000000005</v>
      </c>
      <c r="O13" s="27">
        <v>8244</v>
      </c>
      <c r="P13" s="16">
        <v>34.520000000000003</v>
      </c>
      <c r="Q13" s="25">
        <v>9.59</v>
      </c>
      <c r="R13" s="31">
        <v>9127</v>
      </c>
      <c r="S13" s="16">
        <v>38.21</v>
      </c>
      <c r="T13" s="17">
        <v>10.61</v>
      </c>
      <c r="U13" s="18">
        <v>11531</v>
      </c>
      <c r="V13" s="16">
        <v>48.28</v>
      </c>
      <c r="W13" s="36">
        <v>13.41</v>
      </c>
      <c r="X13" s="33">
        <v>-9</v>
      </c>
      <c r="Y13" s="22">
        <v>-8.6</v>
      </c>
      <c r="Z13" s="16" t="s">
        <v>54</v>
      </c>
      <c r="AA13" s="16" t="s">
        <v>54</v>
      </c>
      <c r="AB13" s="34" t="s">
        <v>53</v>
      </c>
      <c r="AC13" s="19">
        <f>'[1]Лист1 (2)'!FC9/1000</f>
        <v>0.84599999999999997</v>
      </c>
      <c r="AD13" s="13">
        <f t="shared" si="0"/>
        <v>100.00000000000001</v>
      </c>
      <c r="AE13" s="14" t="str">
        <f>IF(AD13=100,"ОК"," ")</f>
        <v>ОК</v>
      </c>
      <c r="AF13" s="6"/>
      <c r="AG13" s="6"/>
      <c r="AH13" s="6"/>
    </row>
    <row r="14" spans="1:34" x14ac:dyDescent="0.25">
      <c r="A14" s="100">
        <v>4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27">
        <v>8244</v>
      </c>
      <c r="P14" s="16">
        <v>34.520000000000003</v>
      </c>
      <c r="Q14" s="25">
        <v>9.59</v>
      </c>
      <c r="R14" s="31">
        <v>9127</v>
      </c>
      <c r="S14" s="16">
        <v>38.21</v>
      </c>
      <c r="T14" s="17">
        <v>10.61</v>
      </c>
      <c r="U14" s="18"/>
      <c r="V14" s="21"/>
      <c r="W14" s="36"/>
      <c r="X14" s="18"/>
      <c r="Y14" s="21"/>
      <c r="Z14" s="21"/>
      <c r="AA14" s="21"/>
      <c r="AB14" s="17"/>
      <c r="AC14" s="19">
        <f>'[1]Лист1 (2)'!FC10/1000</f>
        <v>0.86599999999999999</v>
      </c>
      <c r="AD14" s="13">
        <f t="shared" si="0"/>
        <v>0</v>
      </c>
      <c r="AE14" s="14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100">
        <v>5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27">
        <v>8244</v>
      </c>
      <c r="P15" s="16">
        <v>34.520000000000003</v>
      </c>
      <c r="Q15" s="25">
        <v>9.59</v>
      </c>
      <c r="R15" s="31">
        <v>9127</v>
      </c>
      <c r="S15" s="16">
        <v>38.21</v>
      </c>
      <c r="T15" s="17">
        <v>10.61</v>
      </c>
      <c r="U15" s="18"/>
      <c r="V15" s="21"/>
      <c r="W15" s="36"/>
      <c r="X15" s="18"/>
      <c r="Y15" s="21"/>
      <c r="Z15" s="21"/>
      <c r="AA15" s="21"/>
      <c r="AB15" s="17"/>
      <c r="AC15" s="19">
        <f>'[1]Лист1 (2)'!FC11/1000</f>
        <v>1.1339999999999999</v>
      </c>
      <c r="AD15" s="13">
        <f t="shared" si="0"/>
        <v>0</v>
      </c>
      <c r="AE15" s="14" t="str">
        <f t="shared" si="1"/>
        <v xml:space="preserve"> </v>
      </c>
      <c r="AF15" s="6"/>
      <c r="AG15" s="6"/>
      <c r="AH15" s="6"/>
    </row>
    <row r="16" spans="1:34" x14ac:dyDescent="0.25">
      <c r="A16" s="100">
        <v>6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27">
        <v>8244</v>
      </c>
      <c r="P16" s="16">
        <v>34.520000000000003</v>
      </c>
      <c r="Q16" s="25">
        <v>9.59</v>
      </c>
      <c r="R16" s="31">
        <v>9127</v>
      </c>
      <c r="S16" s="16">
        <v>38.21</v>
      </c>
      <c r="T16" s="17">
        <v>10.61</v>
      </c>
      <c r="U16" s="18"/>
      <c r="V16" s="21"/>
      <c r="W16" s="36"/>
      <c r="X16" s="18"/>
      <c r="Y16" s="21"/>
      <c r="Z16" s="21"/>
      <c r="AA16" s="21"/>
      <c r="AB16" s="17"/>
      <c r="AC16" s="19">
        <f>'[1]Лист1 (2)'!FC12/1000</f>
        <v>1.518</v>
      </c>
      <c r="AD16" s="13">
        <f t="shared" si="0"/>
        <v>0</v>
      </c>
      <c r="AE16" s="14" t="str">
        <f t="shared" si="1"/>
        <v xml:space="preserve"> </v>
      </c>
      <c r="AF16" s="6"/>
      <c r="AG16" s="6"/>
      <c r="AH16" s="6"/>
    </row>
    <row r="17" spans="1:34" x14ac:dyDescent="0.25">
      <c r="A17" s="100">
        <v>7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27">
        <v>8244</v>
      </c>
      <c r="P17" s="16">
        <v>34.520000000000003</v>
      </c>
      <c r="Q17" s="25">
        <v>9.59</v>
      </c>
      <c r="R17" s="31">
        <v>9127</v>
      </c>
      <c r="S17" s="16">
        <v>38.21</v>
      </c>
      <c r="T17" s="17">
        <v>10.61</v>
      </c>
      <c r="U17" s="18"/>
      <c r="V17" s="21"/>
      <c r="W17" s="36"/>
      <c r="X17" s="18"/>
      <c r="Y17" s="21"/>
      <c r="Z17" s="21"/>
      <c r="AA17" s="21"/>
      <c r="AB17" s="17"/>
      <c r="AC17" s="19">
        <f>'[1]Лист1 (2)'!FC13/1000</f>
        <v>1.0169999999999999</v>
      </c>
      <c r="AD17" s="13">
        <f t="shared" si="0"/>
        <v>0</v>
      </c>
      <c r="AE17" s="14" t="str">
        <f t="shared" si="1"/>
        <v xml:space="preserve"> </v>
      </c>
      <c r="AF17" s="6"/>
      <c r="AG17" s="6"/>
      <c r="AH17" s="6"/>
    </row>
    <row r="18" spans="1:34" x14ac:dyDescent="0.25">
      <c r="A18" s="100">
        <v>8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27">
        <v>8244</v>
      </c>
      <c r="P18" s="16">
        <v>34.520000000000003</v>
      </c>
      <c r="Q18" s="25">
        <v>9.59</v>
      </c>
      <c r="R18" s="31">
        <v>9127</v>
      </c>
      <c r="S18" s="16">
        <v>38.21</v>
      </c>
      <c r="T18" s="17">
        <v>10.61</v>
      </c>
      <c r="U18" s="18"/>
      <c r="V18" s="21"/>
      <c r="W18" s="36"/>
      <c r="X18" s="18"/>
      <c r="Y18" s="21"/>
      <c r="Z18" s="21"/>
      <c r="AA18" s="21"/>
      <c r="AB18" s="17"/>
      <c r="AC18" s="19">
        <f>'[1]Лист1 (2)'!FC14/1000</f>
        <v>1.075</v>
      </c>
      <c r="AD18" s="13">
        <f t="shared" si="0"/>
        <v>0</v>
      </c>
      <c r="AE18" s="14" t="str">
        <f t="shared" si="1"/>
        <v xml:space="preserve"> </v>
      </c>
      <c r="AF18" s="6"/>
      <c r="AG18" s="6"/>
      <c r="AH18" s="6"/>
    </row>
    <row r="19" spans="1:34" x14ac:dyDescent="0.25">
      <c r="A19" s="100">
        <v>9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27">
        <v>8244</v>
      </c>
      <c r="P19" s="16">
        <v>34.520000000000003</v>
      </c>
      <c r="Q19" s="25">
        <v>9.59</v>
      </c>
      <c r="R19" s="31">
        <v>9127</v>
      </c>
      <c r="S19" s="16">
        <v>38.21</v>
      </c>
      <c r="T19" s="17">
        <v>10.61</v>
      </c>
      <c r="U19" s="18"/>
      <c r="V19" s="21"/>
      <c r="W19" s="36"/>
      <c r="X19" s="18"/>
      <c r="Y19" s="21"/>
      <c r="Z19" s="21"/>
      <c r="AA19" s="21"/>
      <c r="AB19" s="17"/>
      <c r="AC19" s="19">
        <f>'[1]Лист1 (2)'!FC15/1000</f>
        <v>0.63800000000000001</v>
      </c>
      <c r="AD19" s="13">
        <f t="shared" si="0"/>
        <v>0</v>
      </c>
      <c r="AE19" s="14" t="str">
        <f t="shared" si="1"/>
        <v xml:space="preserve"> </v>
      </c>
      <c r="AF19" s="6"/>
      <c r="AG19" s="6"/>
      <c r="AH19" s="6"/>
    </row>
    <row r="20" spans="1:34" x14ac:dyDescent="0.25">
      <c r="A20" s="100">
        <v>10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27">
        <v>8244</v>
      </c>
      <c r="P20" s="16">
        <v>34.520000000000003</v>
      </c>
      <c r="Q20" s="25">
        <v>9.59</v>
      </c>
      <c r="R20" s="31">
        <v>9127</v>
      </c>
      <c r="S20" s="16">
        <v>38.21</v>
      </c>
      <c r="T20" s="17">
        <v>10.61</v>
      </c>
      <c r="U20" s="18"/>
      <c r="V20" s="21"/>
      <c r="W20" s="36"/>
      <c r="X20" s="18"/>
      <c r="Y20" s="21"/>
      <c r="Z20" s="21"/>
      <c r="AA20" s="21"/>
      <c r="AB20" s="17"/>
      <c r="AC20" s="19">
        <f>'[1]Лист1 (2)'!FC16/1000</f>
        <v>0.86099999999999999</v>
      </c>
      <c r="AD20" s="13">
        <f t="shared" si="0"/>
        <v>0</v>
      </c>
      <c r="AE20" s="14" t="str">
        <f t="shared" si="1"/>
        <v xml:space="preserve"> </v>
      </c>
      <c r="AF20" s="6"/>
      <c r="AG20" s="6"/>
      <c r="AH20" s="6"/>
    </row>
    <row r="21" spans="1:34" x14ac:dyDescent="0.25">
      <c r="A21" s="100">
        <v>11</v>
      </c>
      <c r="B21" s="3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7"/>
      <c r="N21" s="28"/>
      <c r="O21" s="27">
        <v>8244</v>
      </c>
      <c r="P21" s="16">
        <v>34.520000000000003</v>
      </c>
      <c r="Q21" s="25">
        <v>9.59</v>
      </c>
      <c r="R21" s="31">
        <v>9127</v>
      </c>
      <c r="S21" s="16">
        <v>38.21</v>
      </c>
      <c r="T21" s="17">
        <v>10.61</v>
      </c>
      <c r="U21" s="18"/>
      <c r="V21" s="21"/>
      <c r="W21" s="36"/>
      <c r="X21" s="44"/>
      <c r="Y21" s="21"/>
      <c r="Z21" s="45"/>
      <c r="AA21" s="45"/>
      <c r="AB21" s="46"/>
      <c r="AC21" s="19">
        <f>'[1]Лист1 (2)'!FC17/1000</f>
        <v>1.087</v>
      </c>
      <c r="AD21" s="13">
        <f t="shared" si="0"/>
        <v>0</v>
      </c>
      <c r="AE21" s="14" t="str">
        <f t="shared" si="1"/>
        <v xml:space="preserve"> </v>
      </c>
      <c r="AF21" s="6"/>
      <c r="AG21" s="6"/>
      <c r="AH21" s="6"/>
    </row>
    <row r="22" spans="1:34" x14ac:dyDescent="0.25">
      <c r="A22" s="100">
        <v>12</v>
      </c>
      <c r="B22" s="35">
        <v>89.496899999999997</v>
      </c>
      <c r="C22" s="20">
        <v>5.0034000000000001</v>
      </c>
      <c r="D22" s="20">
        <v>1.1768000000000001</v>
      </c>
      <c r="E22" s="20">
        <v>0.1242</v>
      </c>
      <c r="F22" s="20">
        <v>0.2258</v>
      </c>
      <c r="G22" s="20">
        <v>3.7000000000000002E-3</v>
      </c>
      <c r="H22" s="20">
        <v>5.3600000000000002E-2</v>
      </c>
      <c r="I22" s="20">
        <v>4.2700000000000002E-2</v>
      </c>
      <c r="J22" s="20">
        <v>5.7200000000000001E-2</v>
      </c>
      <c r="K22" s="20">
        <v>6.4000000000000003E-3</v>
      </c>
      <c r="L22" s="20">
        <v>1.5992999999999999</v>
      </c>
      <c r="M22" s="37">
        <v>2.2101000000000002</v>
      </c>
      <c r="N22" s="28">
        <v>0.75539999999999996</v>
      </c>
      <c r="O22" s="42">
        <v>8246</v>
      </c>
      <c r="P22" s="21">
        <v>34.53</v>
      </c>
      <c r="Q22" s="17">
        <v>9.59</v>
      </c>
      <c r="R22" s="18">
        <v>9129</v>
      </c>
      <c r="S22" s="21">
        <v>38.22</v>
      </c>
      <c r="T22" s="43">
        <v>10.62</v>
      </c>
      <c r="U22" s="18">
        <v>11527</v>
      </c>
      <c r="V22" s="21">
        <v>48.26</v>
      </c>
      <c r="W22" s="36">
        <v>13.41</v>
      </c>
      <c r="X22" s="33">
        <v>-10</v>
      </c>
      <c r="Y22" s="22">
        <v>-9.8000000000000007</v>
      </c>
      <c r="Z22" s="16" t="s">
        <v>54</v>
      </c>
      <c r="AA22" s="16" t="s">
        <v>54</v>
      </c>
      <c r="AB22" s="34" t="s">
        <v>53</v>
      </c>
      <c r="AC22" s="19">
        <f>'[1]Лист1 (2)'!FC18/1000</f>
        <v>1.1220000000000001</v>
      </c>
      <c r="AD22" s="13">
        <f t="shared" si="0"/>
        <v>100.00009999999999</v>
      </c>
      <c r="AE22" s="14" t="str">
        <f t="shared" si="1"/>
        <v xml:space="preserve"> </v>
      </c>
      <c r="AF22" s="6"/>
      <c r="AG22" s="6"/>
      <c r="AH22" s="6"/>
    </row>
    <row r="23" spans="1:34" x14ac:dyDescent="0.25">
      <c r="A23" s="100">
        <v>13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/>
      <c r="O23" s="42">
        <v>8246</v>
      </c>
      <c r="P23" s="21">
        <v>34.53</v>
      </c>
      <c r="Q23" s="17">
        <v>9.59</v>
      </c>
      <c r="R23" s="18">
        <v>9129</v>
      </c>
      <c r="S23" s="21">
        <v>38.22</v>
      </c>
      <c r="T23" s="43">
        <v>10.62</v>
      </c>
      <c r="U23" s="18"/>
      <c r="V23" s="21"/>
      <c r="W23" s="36"/>
      <c r="X23" s="18"/>
      <c r="Y23" s="21"/>
      <c r="Z23" s="21"/>
      <c r="AA23" s="21"/>
      <c r="AB23" s="17"/>
      <c r="AC23" s="19">
        <f>'[1]Лист1 (2)'!FC19/1000</f>
        <v>1.135</v>
      </c>
      <c r="AD23" s="13">
        <f t="shared" si="0"/>
        <v>0</v>
      </c>
      <c r="AE23" s="14" t="str">
        <f t="shared" si="1"/>
        <v xml:space="preserve"> </v>
      </c>
      <c r="AF23" s="6"/>
      <c r="AG23" s="6"/>
      <c r="AH23" s="6"/>
    </row>
    <row r="24" spans="1:34" x14ac:dyDescent="0.25">
      <c r="A24" s="100">
        <v>14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  <c r="N24" s="41"/>
      <c r="O24" s="42">
        <v>8246</v>
      </c>
      <c r="P24" s="21">
        <v>34.53</v>
      </c>
      <c r="Q24" s="17">
        <v>9.59</v>
      </c>
      <c r="R24" s="18">
        <v>9129</v>
      </c>
      <c r="S24" s="21">
        <v>38.22</v>
      </c>
      <c r="T24" s="43">
        <v>10.62</v>
      </c>
      <c r="U24" s="18"/>
      <c r="V24" s="21"/>
      <c r="W24" s="36"/>
      <c r="X24" s="18"/>
      <c r="Y24" s="21"/>
      <c r="Z24" s="21"/>
      <c r="AA24" s="21"/>
      <c r="AB24" s="17"/>
      <c r="AC24" s="19">
        <f>'[1]Лист1 (2)'!FC20/1000</f>
        <v>0.82099999999999995</v>
      </c>
      <c r="AD24" s="13">
        <f t="shared" si="0"/>
        <v>0</v>
      </c>
      <c r="AE24" s="14" t="str">
        <f t="shared" si="1"/>
        <v xml:space="preserve"> </v>
      </c>
      <c r="AF24" s="6"/>
      <c r="AG24" s="6"/>
      <c r="AH24" s="6"/>
    </row>
    <row r="25" spans="1:34" x14ac:dyDescent="0.25">
      <c r="A25" s="100">
        <v>15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>
        <v>8246</v>
      </c>
      <c r="P25" s="21">
        <v>34.53</v>
      </c>
      <c r="Q25" s="17">
        <v>9.59</v>
      </c>
      <c r="R25" s="18">
        <v>9129</v>
      </c>
      <c r="S25" s="21">
        <v>38.22</v>
      </c>
      <c r="T25" s="43">
        <v>10.62</v>
      </c>
      <c r="U25" s="18"/>
      <c r="V25" s="21"/>
      <c r="W25" s="36"/>
      <c r="X25" s="18"/>
      <c r="Y25" s="21"/>
      <c r="Z25" s="21"/>
      <c r="AA25" s="21"/>
      <c r="AB25" s="17"/>
      <c r="AC25" s="19">
        <f>'[1]Лист1 (2)'!FC21/1000</f>
        <v>1.081</v>
      </c>
      <c r="AD25" s="13">
        <f t="shared" si="0"/>
        <v>0</v>
      </c>
      <c r="AE25" s="14" t="str">
        <f t="shared" si="1"/>
        <v xml:space="preserve"> </v>
      </c>
      <c r="AF25" s="6"/>
      <c r="AG25" s="6"/>
      <c r="AH25" s="6"/>
    </row>
    <row r="26" spans="1:34" x14ac:dyDescent="0.25">
      <c r="A26" s="100">
        <v>16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>
        <v>8246</v>
      </c>
      <c r="P26" s="21">
        <v>34.53</v>
      </c>
      <c r="Q26" s="17">
        <v>9.59</v>
      </c>
      <c r="R26" s="18">
        <v>9129</v>
      </c>
      <c r="S26" s="21">
        <v>38.22</v>
      </c>
      <c r="T26" s="43">
        <v>10.62</v>
      </c>
      <c r="U26" s="18"/>
      <c r="V26" s="21"/>
      <c r="W26" s="36"/>
      <c r="X26" s="18"/>
      <c r="Y26" s="21"/>
      <c r="Z26" s="21"/>
      <c r="AA26" s="21"/>
      <c r="AB26" s="17"/>
      <c r="AC26" s="19">
        <f>'[1]Лист1 (2)'!FC22/1000</f>
        <v>0.76400000000000001</v>
      </c>
      <c r="AD26" s="13">
        <f t="shared" si="0"/>
        <v>0</v>
      </c>
      <c r="AE26" s="14" t="str">
        <f t="shared" si="1"/>
        <v xml:space="preserve"> </v>
      </c>
      <c r="AF26" s="6"/>
      <c r="AG26" s="6"/>
      <c r="AH26" s="6"/>
    </row>
    <row r="27" spans="1:34" x14ac:dyDescent="0.25">
      <c r="A27" s="100">
        <v>17</v>
      </c>
      <c r="B27" s="3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37"/>
      <c r="N27" s="28"/>
      <c r="O27" s="42">
        <v>8246</v>
      </c>
      <c r="P27" s="21">
        <v>34.53</v>
      </c>
      <c r="Q27" s="17">
        <v>9.59</v>
      </c>
      <c r="R27" s="18">
        <v>9129</v>
      </c>
      <c r="S27" s="21">
        <v>38.22</v>
      </c>
      <c r="T27" s="43">
        <v>10.62</v>
      </c>
      <c r="U27" s="18"/>
      <c r="V27" s="26"/>
      <c r="W27" s="36"/>
      <c r="X27" s="33"/>
      <c r="Y27" s="22"/>
      <c r="Z27" s="45"/>
      <c r="AA27" s="45"/>
      <c r="AB27" s="46"/>
      <c r="AC27" s="19">
        <f>'[1]Лист1 (2)'!FC23/1000</f>
        <v>0.871</v>
      </c>
      <c r="AD27" s="13">
        <f t="shared" si="0"/>
        <v>0</v>
      </c>
      <c r="AE27" s="14" t="str">
        <f t="shared" si="1"/>
        <v xml:space="preserve"> </v>
      </c>
      <c r="AF27" s="6"/>
      <c r="AG27" s="6"/>
      <c r="AH27" s="6"/>
    </row>
    <row r="28" spans="1:34" x14ac:dyDescent="0.25">
      <c r="A28" s="100">
        <v>18</v>
      </c>
      <c r="B28" s="35">
        <v>89.677000000000007</v>
      </c>
      <c r="C28" s="20">
        <v>4.9343000000000004</v>
      </c>
      <c r="D28" s="20">
        <v>1.1540999999999999</v>
      </c>
      <c r="E28" s="20">
        <v>0.123</v>
      </c>
      <c r="F28" s="20">
        <v>0.23219999999999999</v>
      </c>
      <c r="G28" s="20">
        <v>3.3E-3</v>
      </c>
      <c r="H28" s="20">
        <v>4.9200000000000001E-2</v>
      </c>
      <c r="I28" s="20">
        <v>3.8199999999999998E-2</v>
      </c>
      <c r="J28" s="20">
        <v>4.2500000000000003E-2</v>
      </c>
      <c r="K28" s="20">
        <v>5.1000000000000004E-3</v>
      </c>
      <c r="L28" s="20">
        <v>1.5496000000000001</v>
      </c>
      <c r="M28" s="37">
        <v>2.1913999999999998</v>
      </c>
      <c r="N28" s="28">
        <v>0.75370000000000004</v>
      </c>
      <c r="O28" s="42">
        <v>8239</v>
      </c>
      <c r="P28" s="21">
        <v>34.49</v>
      </c>
      <c r="Q28" s="17">
        <v>9.58</v>
      </c>
      <c r="R28" s="18">
        <v>9121</v>
      </c>
      <c r="S28" s="21">
        <v>38.19</v>
      </c>
      <c r="T28" s="43">
        <v>10.61</v>
      </c>
      <c r="U28" s="18">
        <v>11531</v>
      </c>
      <c r="V28" s="21">
        <v>48.28</v>
      </c>
      <c r="W28" s="36">
        <v>13.41</v>
      </c>
      <c r="X28" s="33">
        <v>-10.6</v>
      </c>
      <c r="Y28" s="22">
        <v>-10</v>
      </c>
      <c r="Z28" s="16" t="s">
        <v>54</v>
      </c>
      <c r="AA28" s="16" t="s">
        <v>54</v>
      </c>
      <c r="AB28" s="34" t="s">
        <v>53</v>
      </c>
      <c r="AC28" s="19">
        <f>'[1]Лист1 (2)'!FC24/1000</f>
        <v>0.92400000000000004</v>
      </c>
      <c r="AD28" s="13">
        <f t="shared" si="0"/>
        <v>99.999900000000011</v>
      </c>
      <c r="AE28" s="14" t="str">
        <f t="shared" si="1"/>
        <v xml:space="preserve"> </v>
      </c>
      <c r="AF28" s="6"/>
      <c r="AG28" s="6"/>
      <c r="AH28" s="6"/>
    </row>
    <row r="29" spans="1:34" x14ac:dyDescent="0.25">
      <c r="A29" s="100">
        <v>19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>
        <v>8239</v>
      </c>
      <c r="P29" s="21">
        <v>34.49</v>
      </c>
      <c r="Q29" s="17">
        <v>9.58</v>
      </c>
      <c r="R29" s="18">
        <v>9121</v>
      </c>
      <c r="S29" s="21">
        <v>38.19</v>
      </c>
      <c r="T29" s="43">
        <v>10.61</v>
      </c>
      <c r="U29" s="18"/>
      <c r="V29" s="21"/>
      <c r="W29" s="36"/>
      <c r="X29" s="18"/>
      <c r="Y29" s="21"/>
      <c r="Z29" s="21"/>
      <c r="AA29" s="21"/>
      <c r="AB29" s="17"/>
      <c r="AC29" s="19">
        <f>'[1]Лист1 (2)'!FC25/1000</f>
        <v>1.123</v>
      </c>
      <c r="AD29" s="13">
        <f t="shared" si="0"/>
        <v>0</v>
      </c>
      <c r="AE29" s="14" t="str">
        <f t="shared" si="1"/>
        <v xml:space="preserve"> </v>
      </c>
      <c r="AF29" s="6"/>
      <c r="AG29" s="6"/>
      <c r="AH29" s="6"/>
    </row>
    <row r="30" spans="1:34" x14ac:dyDescent="0.25">
      <c r="A30" s="100">
        <v>20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>
        <v>8239</v>
      </c>
      <c r="P30" s="21">
        <v>34.49</v>
      </c>
      <c r="Q30" s="17">
        <v>9.58</v>
      </c>
      <c r="R30" s="18">
        <v>9121</v>
      </c>
      <c r="S30" s="21">
        <v>38.19</v>
      </c>
      <c r="T30" s="43">
        <v>10.61</v>
      </c>
      <c r="U30" s="18"/>
      <c r="V30" s="21"/>
      <c r="W30" s="36"/>
      <c r="X30" s="18"/>
      <c r="Y30" s="21"/>
      <c r="Z30" s="21"/>
      <c r="AA30" s="21"/>
      <c r="AB30" s="17"/>
      <c r="AC30" s="19">
        <f>'[1]Лист1 (2)'!FC26/1000</f>
        <v>1.0820000000000001</v>
      </c>
      <c r="AD30" s="13">
        <f t="shared" si="0"/>
        <v>0</v>
      </c>
      <c r="AE30" s="14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100">
        <v>21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>
        <v>8239</v>
      </c>
      <c r="P31" s="21">
        <v>34.49</v>
      </c>
      <c r="Q31" s="17">
        <v>9.58</v>
      </c>
      <c r="R31" s="18">
        <v>9121</v>
      </c>
      <c r="S31" s="21">
        <v>38.19</v>
      </c>
      <c r="T31" s="43">
        <v>10.61</v>
      </c>
      <c r="U31" s="18"/>
      <c r="V31" s="21"/>
      <c r="W31" s="36"/>
      <c r="X31" s="18"/>
      <c r="Y31" s="21"/>
      <c r="Z31" s="21"/>
      <c r="AA31" s="21"/>
      <c r="AB31" s="17"/>
      <c r="AC31" s="19">
        <f>'[1]Лист1 (2)'!FC27/1000</f>
        <v>1.137</v>
      </c>
      <c r="AD31" s="13">
        <f t="shared" si="0"/>
        <v>0</v>
      </c>
      <c r="AE31" s="14" t="str">
        <f t="shared" si="1"/>
        <v xml:space="preserve"> </v>
      </c>
      <c r="AF31" s="6"/>
      <c r="AG31" s="6"/>
      <c r="AH31" s="6"/>
    </row>
    <row r="32" spans="1:34" x14ac:dyDescent="0.25">
      <c r="A32" s="100">
        <v>22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>
        <v>8239</v>
      </c>
      <c r="P32" s="21">
        <v>34.49</v>
      </c>
      <c r="Q32" s="17">
        <v>9.58</v>
      </c>
      <c r="R32" s="18">
        <v>9121</v>
      </c>
      <c r="S32" s="21">
        <v>38.19</v>
      </c>
      <c r="T32" s="43">
        <v>10.61</v>
      </c>
      <c r="U32" s="18"/>
      <c r="V32" s="21"/>
      <c r="W32" s="36"/>
      <c r="X32" s="18"/>
      <c r="Y32" s="21"/>
      <c r="Z32" s="21"/>
      <c r="AA32" s="21"/>
      <c r="AB32" s="17"/>
      <c r="AC32" s="19">
        <f>'[1]Лист1 (2)'!FC28/1000</f>
        <v>1.1439999999999999</v>
      </c>
      <c r="AD32" s="13">
        <f t="shared" si="0"/>
        <v>0</v>
      </c>
      <c r="AE32" s="14" t="str">
        <f t="shared" si="1"/>
        <v xml:space="preserve"> </v>
      </c>
      <c r="AF32" s="6"/>
      <c r="AG32" s="6"/>
      <c r="AH32" s="6"/>
    </row>
    <row r="33" spans="1:34" x14ac:dyDescent="0.25">
      <c r="A33" s="100">
        <v>23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>
        <v>8239</v>
      </c>
      <c r="P33" s="21">
        <v>34.49</v>
      </c>
      <c r="Q33" s="17">
        <v>9.58</v>
      </c>
      <c r="R33" s="18">
        <v>9121</v>
      </c>
      <c r="S33" s="21">
        <v>38.19</v>
      </c>
      <c r="T33" s="43">
        <v>10.61</v>
      </c>
      <c r="U33" s="18"/>
      <c r="V33" s="21"/>
      <c r="W33" s="36"/>
      <c r="X33" s="18"/>
      <c r="Y33" s="21"/>
      <c r="Z33" s="21"/>
      <c r="AA33" s="21"/>
      <c r="AB33" s="17"/>
      <c r="AC33" s="19">
        <f>'[1]Лист1 (2)'!FC29/1000</f>
        <v>0.77900000000000003</v>
      </c>
      <c r="AD33" s="13">
        <f>SUM(B33:M33)+$K$42+$N$42</f>
        <v>0</v>
      </c>
      <c r="AE33" s="14" t="str">
        <f>IF(AD33=100,"ОК"," ")</f>
        <v xml:space="preserve"> </v>
      </c>
      <c r="AF33" s="6"/>
      <c r="AG33" s="6"/>
      <c r="AH33" s="6"/>
    </row>
    <row r="34" spans="1:34" x14ac:dyDescent="0.25">
      <c r="A34" s="100">
        <v>24</v>
      </c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>
        <v>8239</v>
      </c>
      <c r="P34" s="21">
        <v>34.49</v>
      </c>
      <c r="Q34" s="17">
        <v>9.58</v>
      </c>
      <c r="R34" s="18">
        <v>9121</v>
      </c>
      <c r="S34" s="21">
        <v>38.19</v>
      </c>
      <c r="T34" s="43">
        <v>10.61</v>
      </c>
      <c r="U34" s="18"/>
      <c r="V34" s="21"/>
      <c r="W34" s="36"/>
      <c r="X34" s="18"/>
      <c r="Y34" s="21"/>
      <c r="Z34" s="21"/>
      <c r="AA34" s="21"/>
      <c r="AB34" s="17"/>
      <c r="AC34" s="19">
        <f>'[1]Лист1 (2)'!FC30/1000</f>
        <v>0.94099999999999995</v>
      </c>
      <c r="AD34" s="13">
        <f t="shared" si="0"/>
        <v>0</v>
      </c>
      <c r="AE34" s="14" t="str">
        <f t="shared" si="1"/>
        <v xml:space="preserve"> </v>
      </c>
      <c r="AF34" s="6"/>
      <c r="AG34" s="6"/>
      <c r="AH34" s="6"/>
    </row>
    <row r="35" spans="1:34" x14ac:dyDescent="0.25">
      <c r="A35" s="100">
        <v>25</v>
      </c>
      <c r="B35" s="35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37"/>
      <c r="N35" s="28"/>
      <c r="O35" s="42">
        <v>8239</v>
      </c>
      <c r="P35" s="21">
        <v>34.49</v>
      </c>
      <c r="Q35" s="17">
        <v>9.58</v>
      </c>
      <c r="R35" s="18">
        <v>9121</v>
      </c>
      <c r="S35" s="21">
        <v>38.19</v>
      </c>
      <c r="T35" s="43">
        <v>10.61</v>
      </c>
      <c r="U35" s="18"/>
      <c r="V35" s="29"/>
      <c r="W35" s="36"/>
      <c r="X35" s="33"/>
      <c r="Y35" s="22"/>
      <c r="Z35" s="45"/>
      <c r="AA35" s="45"/>
      <c r="AB35" s="46"/>
      <c r="AC35" s="19">
        <f>'[1]Лист1 (2)'!FC31/1000</f>
        <v>1.3280000000000001</v>
      </c>
      <c r="AD35" s="13">
        <f t="shared" si="0"/>
        <v>0</v>
      </c>
      <c r="AE35" s="14" t="str">
        <f t="shared" si="1"/>
        <v xml:space="preserve"> </v>
      </c>
      <c r="AF35" s="6"/>
      <c r="AG35" s="6"/>
      <c r="AH35" s="6"/>
    </row>
    <row r="36" spans="1:34" x14ac:dyDescent="0.25">
      <c r="A36" s="100">
        <v>26</v>
      </c>
      <c r="B36" s="35">
        <v>89.526399999999995</v>
      </c>
      <c r="C36" s="20">
        <v>4.9819000000000004</v>
      </c>
      <c r="D36" s="20">
        <v>1.1638999999999999</v>
      </c>
      <c r="E36" s="20">
        <v>0.1236</v>
      </c>
      <c r="F36" s="20">
        <v>0.24979999999999999</v>
      </c>
      <c r="G36" s="20">
        <v>4.3E-3</v>
      </c>
      <c r="H36" s="20">
        <v>5.2699999999999997E-2</v>
      </c>
      <c r="I36" s="20">
        <v>4.1700000000000001E-2</v>
      </c>
      <c r="J36" s="20">
        <v>5.4699999999999999E-2</v>
      </c>
      <c r="K36" s="20">
        <v>6.1000000000000004E-3</v>
      </c>
      <c r="L36" s="20">
        <v>1.5822000000000001</v>
      </c>
      <c r="M36" s="37">
        <v>2.2128000000000001</v>
      </c>
      <c r="N36" s="28">
        <v>0.75529999999999997</v>
      </c>
      <c r="O36" s="30">
        <v>8248</v>
      </c>
      <c r="P36" s="29">
        <v>34.53</v>
      </c>
      <c r="Q36" s="17">
        <v>9.59</v>
      </c>
      <c r="R36" s="31">
        <v>9130</v>
      </c>
      <c r="S36" s="16">
        <v>38.229999999999997</v>
      </c>
      <c r="T36" s="43">
        <v>10.62</v>
      </c>
      <c r="U36" s="18">
        <v>11529</v>
      </c>
      <c r="V36" s="21">
        <v>48.27</v>
      </c>
      <c r="W36" s="36">
        <v>13.41</v>
      </c>
      <c r="X36" s="33">
        <v>-10.199999999999999</v>
      </c>
      <c r="Y36" s="22">
        <v>-11</v>
      </c>
      <c r="Z36" s="16" t="s">
        <v>54</v>
      </c>
      <c r="AA36" s="16" t="s">
        <v>54</v>
      </c>
      <c r="AB36" s="34" t="s">
        <v>53</v>
      </c>
      <c r="AC36" s="19">
        <f>'[1]Лист1 (2)'!FC32/1000</f>
        <v>1.0549999999999999</v>
      </c>
      <c r="AD36" s="13">
        <f t="shared" si="0"/>
        <v>100.00009999999999</v>
      </c>
      <c r="AE36" s="14" t="str">
        <f t="shared" si="1"/>
        <v xml:space="preserve"> </v>
      </c>
      <c r="AF36" s="6"/>
      <c r="AG36" s="6"/>
      <c r="AH36" s="6"/>
    </row>
    <row r="37" spans="1:34" x14ac:dyDescent="0.25">
      <c r="A37" s="100">
        <v>27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30">
        <v>8248</v>
      </c>
      <c r="P37" s="29">
        <v>34.53</v>
      </c>
      <c r="Q37" s="17">
        <v>9.59</v>
      </c>
      <c r="R37" s="31">
        <v>9130</v>
      </c>
      <c r="S37" s="16">
        <v>38.229999999999997</v>
      </c>
      <c r="T37" s="43">
        <v>10.62</v>
      </c>
      <c r="U37" s="18"/>
      <c r="V37" s="21"/>
      <c r="W37" s="36"/>
      <c r="X37" s="18"/>
      <c r="Y37" s="21"/>
      <c r="Z37" s="21"/>
      <c r="AA37" s="21"/>
      <c r="AB37" s="17"/>
      <c r="AC37" s="19">
        <f>'[1]Лист1 (2)'!FC33/1000</f>
        <v>1.254</v>
      </c>
      <c r="AD37" s="13">
        <f t="shared" si="0"/>
        <v>0</v>
      </c>
      <c r="AE37" s="14" t="str">
        <f t="shared" si="1"/>
        <v xml:space="preserve"> </v>
      </c>
      <c r="AF37" s="6"/>
      <c r="AG37" s="6"/>
      <c r="AH37" s="6"/>
    </row>
    <row r="38" spans="1:34" x14ac:dyDescent="0.25">
      <c r="A38" s="100">
        <v>28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30">
        <v>8248</v>
      </c>
      <c r="P38" s="29">
        <v>34.53</v>
      </c>
      <c r="Q38" s="17">
        <v>9.59</v>
      </c>
      <c r="R38" s="31">
        <v>9130</v>
      </c>
      <c r="S38" s="16">
        <v>38.229999999999997</v>
      </c>
      <c r="T38" s="43">
        <v>10.62</v>
      </c>
      <c r="U38" s="18"/>
      <c r="V38" s="21"/>
      <c r="W38" s="36"/>
      <c r="X38" s="18"/>
      <c r="Y38" s="21"/>
      <c r="Z38" s="21"/>
      <c r="AA38" s="21"/>
      <c r="AB38" s="17"/>
      <c r="AC38" s="19">
        <f>'[1]Лист1 (2)'!FC34/1000</f>
        <v>0.94799999999999995</v>
      </c>
      <c r="AD38" s="13">
        <f t="shared" si="0"/>
        <v>0</v>
      </c>
      <c r="AE38" s="14" t="str">
        <f t="shared" si="1"/>
        <v xml:space="preserve"> </v>
      </c>
      <c r="AF38" s="6"/>
      <c r="AG38" s="6"/>
      <c r="AH38" s="6"/>
    </row>
    <row r="39" spans="1:34" x14ac:dyDescent="0.25">
      <c r="A39" s="100">
        <v>29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30">
        <v>8248</v>
      </c>
      <c r="P39" s="29">
        <v>34.53</v>
      </c>
      <c r="Q39" s="17">
        <v>9.59</v>
      </c>
      <c r="R39" s="31">
        <v>9130</v>
      </c>
      <c r="S39" s="16">
        <v>38.229999999999997</v>
      </c>
      <c r="T39" s="43">
        <v>10.62</v>
      </c>
      <c r="U39" s="18"/>
      <c r="V39" s="21"/>
      <c r="W39" s="36"/>
      <c r="X39" s="18"/>
      <c r="Y39" s="21"/>
      <c r="Z39" s="21"/>
      <c r="AA39" s="21"/>
      <c r="AB39" s="17"/>
      <c r="AC39" s="19">
        <f>'[1]Лист1 (2)'!FC35/1000</f>
        <v>1.4330000000000001</v>
      </c>
      <c r="AD39" s="13">
        <f t="shared" si="0"/>
        <v>0</v>
      </c>
      <c r="AE39" s="14" t="str">
        <f t="shared" si="1"/>
        <v xml:space="preserve"> </v>
      </c>
      <c r="AF39" s="6"/>
      <c r="AG39" s="6"/>
      <c r="AH39" s="6"/>
    </row>
    <row r="40" spans="1:34" x14ac:dyDescent="0.25">
      <c r="A40" s="100">
        <v>30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30">
        <v>8248</v>
      </c>
      <c r="P40" s="29">
        <v>34.53</v>
      </c>
      <c r="Q40" s="17">
        <v>9.59</v>
      </c>
      <c r="R40" s="31">
        <v>9130</v>
      </c>
      <c r="S40" s="16">
        <v>38.229999999999997</v>
      </c>
      <c r="T40" s="43">
        <v>10.62</v>
      </c>
      <c r="U40" s="18"/>
      <c r="V40" s="21"/>
      <c r="W40" s="36"/>
      <c r="X40" s="18"/>
      <c r="Y40" s="21"/>
      <c r="Z40" s="21"/>
      <c r="AA40" s="21"/>
      <c r="AB40" s="17"/>
      <c r="AC40" s="19">
        <f>'[1]Лист1 (2)'!FC36/1000</f>
        <v>0.84699999999999998</v>
      </c>
      <c r="AD40" s="13">
        <f t="shared" si="0"/>
        <v>0</v>
      </c>
      <c r="AE40" s="14" t="str">
        <f t="shared" si="1"/>
        <v xml:space="preserve"> </v>
      </c>
      <c r="AF40" s="6"/>
      <c r="AG40" s="6"/>
      <c r="AH40" s="6"/>
    </row>
    <row r="41" spans="1:34" ht="15.75" thickBot="1" x14ac:dyDescent="0.3">
      <c r="A41" s="101">
        <v>31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50"/>
      <c r="O41" s="30">
        <v>8248</v>
      </c>
      <c r="P41" s="29">
        <v>34.53</v>
      </c>
      <c r="Q41" s="17">
        <v>9.59</v>
      </c>
      <c r="R41" s="31">
        <v>9130</v>
      </c>
      <c r="S41" s="16">
        <v>38.229999999999997</v>
      </c>
      <c r="T41" s="43">
        <v>10.62</v>
      </c>
      <c r="U41" s="51"/>
      <c r="V41" s="52"/>
      <c r="W41" s="53"/>
      <c r="X41" s="51"/>
      <c r="Y41" s="52"/>
      <c r="Z41" s="52"/>
      <c r="AA41" s="52"/>
      <c r="AB41" s="32"/>
      <c r="AC41" s="19">
        <f>'[1]Лист1 (2)'!FC37/1000</f>
        <v>0.97699999999999998</v>
      </c>
      <c r="AD41" s="13">
        <f t="shared" si="0"/>
        <v>0</v>
      </c>
      <c r="AE41" s="14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2" t="s">
        <v>27</v>
      </c>
      <c r="B42" s="102"/>
      <c r="C42" s="102"/>
      <c r="D42" s="102"/>
      <c r="E42" s="102"/>
      <c r="F42" s="102"/>
      <c r="G42" s="102"/>
      <c r="H42" s="103"/>
      <c r="I42" s="104" t="s">
        <v>25</v>
      </c>
      <c r="J42" s="105"/>
      <c r="K42" s="106">
        <v>0</v>
      </c>
      <c r="L42" s="107" t="s">
        <v>26</v>
      </c>
      <c r="M42" s="108"/>
      <c r="N42" s="109">
        <v>0</v>
      </c>
      <c r="O42" s="79">
        <f>SUMPRODUCT(O11:O41,AC11:AC41)/SUM(AC11:AC41)</f>
        <v>8243.4202024689785</v>
      </c>
      <c r="P42" s="56">
        <f>SUMPRODUCT(P11:P41,AC11:AC41)/SUM(AC11:AC41)</f>
        <v>34.51369172669861</v>
      </c>
      <c r="Q42" s="96">
        <f>SUMPRODUCT(Q11:Q41,AC11:AC41)/SUM(AC11:AC41)</f>
        <v>9.5867754117609731</v>
      </c>
      <c r="R42" s="56">
        <f>SUMPRODUCT(R11:R41,AC11:AC41)/SUM(AC11:AC41)</f>
        <v>9125.8910221827282</v>
      </c>
      <c r="S42" s="56">
        <f>SUMPRODUCT(S11:S41,AC11:AC41)/SUM(AC11:AC41)</f>
        <v>38.208443083367705</v>
      </c>
      <c r="T42" s="77">
        <f>SUMPRODUCT(T11:T41,AC11:AC41)/SUM(AC11:AC41)</f>
        <v>10.613365491415696</v>
      </c>
      <c r="U42" s="110"/>
      <c r="V42" s="111"/>
      <c r="W42" s="111"/>
      <c r="X42" s="111"/>
      <c r="Y42" s="111"/>
      <c r="Z42" s="111"/>
      <c r="AA42" s="111"/>
      <c r="AB42" s="111"/>
      <c r="AC42" s="7"/>
      <c r="AD42" s="13"/>
      <c r="AE42" s="14"/>
      <c r="AF42" s="6"/>
      <c r="AG42" s="6"/>
      <c r="AH42" s="6"/>
    </row>
    <row r="43" spans="1:34" ht="19.5" customHeight="1" thickBot="1" x14ac:dyDescent="0.3">
      <c r="A43" s="112"/>
      <c r="B43" s="113"/>
      <c r="C43" s="113"/>
      <c r="D43" s="113"/>
      <c r="E43" s="113"/>
      <c r="F43" s="113"/>
      <c r="G43" s="113"/>
      <c r="H43" s="114" t="s">
        <v>3</v>
      </c>
      <c r="I43" s="115"/>
      <c r="J43" s="115"/>
      <c r="K43" s="115"/>
      <c r="L43" s="115"/>
      <c r="M43" s="115"/>
      <c r="N43" s="116"/>
      <c r="O43" s="80"/>
      <c r="P43" s="57"/>
      <c r="Q43" s="97"/>
      <c r="R43" s="57"/>
      <c r="S43" s="57"/>
      <c r="T43" s="78"/>
      <c r="U43" s="110"/>
      <c r="V43" s="113"/>
      <c r="W43" s="113"/>
      <c r="X43" s="113"/>
      <c r="Y43" s="113"/>
      <c r="Z43" s="113"/>
      <c r="AA43" s="113"/>
      <c r="AB43" s="113"/>
      <c r="AC43" s="4"/>
    </row>
    <row r="44" spans="1:34" ht="4.5" customHeight="1" x14ac:dyDescent="0.25"/>
    <row r="45" spans="1:34" ht="28.5" customHeight="1" x14ac:dyDescent="0.25">
      <c r="B45" s="3" t="s">
        <v>55</v>
      </c>
      <c r="O45" s="24" t="s">
        <v>56</v>
      </c>
      <c r="R45" s="1" t="s">
        <v>58</v>
      </c>
      <c r="V45" s="24" t="s">
        <v>57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10</v>
      </c>
      <c r="E47" s="24" t="s">
        <v>59</v>
      </c>
      <c r="O47" s="11" t="s">
        <v>60</v>
      </c>
      <c r="V47" s="24" t="s">
        <v>57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18</v>
      </c>
      <c r="G49" s="24" t="s">
        <v>62</v>
      </c>
      <c r="H49" s="23"/>
      <c r="I49" s="23"/>
      <c r="J49" s="23"/>
      <c r="K49" s="23"/>
      <c r="L49" s="23"/>
      <c r="O49" s="11" t="s">
        <v>61</v>
      </c>
      <c r="V49" s="24" t="s">
        <v>57</v>
      </c>
    </row>
    <row r="50" spans="2:22" x14ac:dyDescent="0.25">
      <c r="E50" s="5" t="s">
        <v>19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2016-11-02T12:25:14Z</cp:lastPrinted>
  <dcterms:created xsi:type="dcterms:W3CDTF">2016-10-07T07:24:19Z</dcterms:created>
  <dcterms:modified xsi:type="dcterms:W3CDTF">2016-11-02T12:26:05Z</dcterms:modified>
</cp:coreProperties>
</file>