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<sst xmlns="http://schemas.openxmlformats.org/spreadsheetml/2006/main" count="85" uniqueCount="65">
  <si>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</si>
  <si>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</si>
  <si>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</si>
  <si>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</si>
  <si>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</si>
  <si>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</si>
  <si>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</si>
  <si>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</si>
  <si>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</si>
  <si>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</si>
  <si>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</si>
  <si>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</si>
  <si>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</si>
  <si>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</si>
  <si>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</si>
  <si>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</si>
  <si>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</si>
  <si>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</si>
  <si>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</si>
  <si>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</si>
  <si>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</si>
  <si>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</si>
  <si>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</si>
  <si>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</si>
  <si>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</si>
  <si>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</si>
  <si>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</si>
  <si>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</si>
  <si>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</si>
  <si>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</si>
  <si>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</si>
  <si>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</si>
  <si>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</si>
  <si>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</si>
  <si>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</si>
  <si>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</si>
  <si>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</si>
  <si>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</si>
  <si>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</si>
  <si>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</si>
  <si>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</si>
  <si>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</si>
  <si>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</si>
  <si>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</si>
  <si>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</si>
  <si>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</si>
  <si>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</si>
  <si>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</si>
  <si>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</si>
  <si>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</si>
  <si>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</si>
  <si>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за період з 01.10.2016 р. по 31.10.2016 р.</t>
  </si>
  <si>
    <t>відс.</t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</si>
  <si>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</si>
  <si>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</si>
  <si>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</si>
  <si>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</si>
  <si>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</si>
  <si>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</si>
  <si>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t>газопроводу ТШК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</si>
  <si>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</si>
  <si>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</si>
  <si>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"Сумигаз"</t>
    </r>
  </si>
  <si>
    <r>
      <t xml:space="preserve">по ГВС (ПВВГ, СВГ, ГРС): </t>
    </r>
    <r>
      <rPr>
        <b/>
        <sz val="10"/>
        <color theme="1"/>
        <rFont val="Times New Roman"/>
        <family val="1"/>
        <charset val="204"/>
      </rPr>
      <t>ГРС №2 м. Шостка, Пирогівка</t>
    </r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</si>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</sst>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30" xfId="0" applyNumberFormat="1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17-3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B7">
            <v>52955</v>
          </cell>
        </row>
        <row r="8">
          <cell r="B8">
            <v>56008</v>
          </cell>
        </row>
        <row r="9">
          <cell r="B9">
            <v>58436</v>
          </cell>
        </row>
        <row r="10">
          <cell r="B10">
            <v>61412</v>
          </cell>
        </row>
        <row r="11">
          <cell r="B11">
            <v>62451</v>
          </cell>
        </row>
        <row r="12">
          <cell r="B12">
            <v>69385</v>
          </cell>
        </row>
        <row r="13">
          <cell r="B13">
            <v>72272</v>
          </cell>
        </row>
        <row r="14">
          <cell r="B14">
            <v>77348</v>
          </cell>
        </row>
        <row r="15">
          <cell r="B15">
            <v>74290</v>
          </cell>
        </row>
        <row r="16">
          <cell r="B16">
            <v>81341</v>
          </cell>
        </row>
        <row r="17">
          <cell r="B17">
            <v>92019</v>
          </cell>
        </row>
        <row r="18">
          <cell r="B18">
            <v>96241</v>
          </cell>
        </row>
        <row r="19">
          <cell r="B19">
            <v>120521</v>
          </cell>
        </row>
        <row r="20">
          <cell r="B20">
            <v>277094</v>
          </cell>
        </row>
        <row r="21">
          <cell r="B21">
            <v>291130</v>
          </cell>
        </row>
        <row r="22">
          <cell r="B22">
            <v>301151</v>
          </cell>
        </row>
        <row r="23">
          <cell r="B23">
            <v>340154</v>
          </cell>
        </row>
        <row r="24">
          <cell r="B24">
            <v>344481</v>
          </cell>
        </row>
        <row r="25">
          <cell r="B25">
            <v>354139</v>
          </cell>
        </row>
        <row r="26">
          <cell r="B26">
            <v>359043</v>
          </cell>
        </row>
        <row r="27">
          <cell r="B27">
            <v>348568</v>
          </cell>
        </row>
        <row r="28">
          <cell r="B28">
            <v>345261</v>
          </cell>
        </row>
        <row r="29">
          <cell r="B29">
            <v>347719</v>
          </cell>
        </row>
        <row r="30">
          <cell r="B30">
            <v>353585</v>
          </cell>
        </row>
        <row r="31">
          <cell r="B31">
            <v>364514</v>
          </cell>
        </row>
        <row r="32">
          <cell r="B32">
            <v>368438</v>
          </cell>
        </row>
        <row r="33">
          <cell r="B33">
            <v>357326</v>
          </cell>
        </row>
        <row r="34">
          <cell r="B34">
            <v>348675</v>
          </cell>
        </row>
        <row r="35">
          <cell r="B35">
            <v>358858</v>
          </cell>
        </row>
        <row r="36">
          <cell r="B36">
            <v>347084</v>
          </cell>
        </row>
        <row r="37">
          <cell r="B37">
            <v>361687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" zoomScale="90" zoomScaleNormal="100" zoomScaleSheetLayoutView="90" workbookViewId="0">
      <selection activeCell="V5" sqref="V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11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2.75" customHeight="1" x14ac:dyDescent="0.25">
      <c r="A3" s="13" t="s">
        <v>49</v>
      </c>
      <c r="C3" s="3"/>
      <c r="F3" s="2"/>
      <c r="G3" s="2"/>
      <c r="H3" s="2"/>
      <c r="I3" s="83" t="s">
        <v>63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15"/>
    </row>
    <row r="4" spans="1:34" ht="14.25" customHeight="1" x14ac:dyDescent="0.25">
      <c r="A4" s="12" t="s">
        <v>24</v>
      </c>
      <c r="G4" s="2"/>
      <c r="H4" s="2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5"/>
    </row>
    <row r="5" spans="1:34" x14ac:dyDescent="0.25">
      <c r="A5" s="12" t="s">
        <v>50</v>
      </c>
      <c r="F5" s="2"/>
      <c r="G5" s="2"/>
      <c r="H5" s="2"/>
      <c r="K5" s="3" t="s">
        <v>59</v>
      </c>
      <c r="M5" s="15"/>
      <c r="O5" s="15"/>
      <c r="P5" s="15"/>
      <c r="Q5" s="15"/>
      <c r="R5" s="15"/>
      <c r="S5" s="15"/>
      <c r="V5" s="15"/>
      <c r="W5" s="3" t="s">
        <v>51</v>
      </c>
      <c r="X5" s="15"/>
      <c r="Y5" s="15"/>
      <c r="Z5" s="15"/>
    </row>
    <row r="6" spans="1:34" ht="12" customHeight="1" thickBot="1" x14ac:dyDescent="0.3"/>
    <row r="7" spans="1:34" ht="26.25" customHeight="1" thickBot="1" x14ac:dyDescent="0.3">
      <c r="A7" s="87" t="s">
        <v>0</v>
      </c>
      <c r="B7" s="46" t="s">
        <v>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46" t="s">
        <v>33</v>
      </c>
      <c r="O7" s="47"/>
      <c r="P7" s="47"/>
      <c r="Q7" s="47"/>
      <c r="R7" s="47"/>
      <c r="S7" s="47"/>
      <c r="T7" s="47"/>
      <c r="U7" s="47"/>
      <c r="V7" s="47"/>
      <c r="W7" s="48"/>
      <c r="X7" s="94" t="s">
        <v>28</v>
      </c>
      <c r="Y7" s="92" t="s">
        <v>2</v>
      </c>
      <c r="Z7" s="90" t="s">
        <v>20</v>
      </c>
      <c r="AA7" s="90" t="s">
        <v>21</v>
      </c>
      <c r="AB7" s="65" t="s">
        <v>22</v>
      </c>
      <c r="AC7" s="85" t="s">
        <v>17</v>
      </c>
    </row>
    <row r="8" spans="1:34" ht="16.5" customHeight="1" thickBot="1" x14ac:dyDescent="0.3">
      <c r="A8" s="88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9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8"/>
      <c r="X8" s="95"/>
      <c r="Y8" s="93"/>
      <c r="Z8" s="91"/>
      <c r="AA8" s="91"/>
      <c r="AB8" s="66"/>
      <c r="AC8" s="86"/>
    </row>
    <row r="9" spans="1:34" ht="15" customHeight="1" x14ac:dyDescent="0.25">
      <c r="A9" s="89"/>
      <c r="B9" s="67" t="s">
        <v>36</v>
      </c>
      <c r="C9" s="53" t="s">
        <v>37</v>
      </c>
      <c r="D9" s="53" t="s">
        <v>38</v>
      </c>
      <c r="E9" s="53" t="s">
        <v>43</v>
      </c>
      <c r="F9" s="53" t="s">
        <v>44</v>
      </c>
      <c r="G9" s="53" t="s">
        <v>41</v>
      </c>
      <c r="H9" s="53" t="s">
        <v>45</v>
      </c>
      <c r="I9" s="53" t="s">
        <v>42</v>
      </c>
      <c r="J9" s="53" t="s">
        <v>40</v>
      </c>
      <c r="K9" s="53" t="s">
        <v>39</v>
      </c>
      <c r="L9" s="53" t="s">
        <v>46</v>
      </c>
      <c r="M9" s="55" t="s">
        <v>47</v>
      </c>
      <c r="N9" s="70"/>
      <c r="O9" s="61" t="s">
        <v>34</v>
      </c>
      <c r="P9" s="63" t="s">
        <v>11</v>
      </c>
      <c r="Q9" s="65" t="s">
        <v>12</v>
      </c>
      <c r="R9" s="67" t="s">
        <v>35</v>
      </c>
      <c r="S9" s="53" t="s">
        <v>13</v>
      </c>
      <c r="T9" s="55" t="s">
        <v>14</v>
      </c>
      <c r="U9" s="67" t="s">
        <v>30</v>
      </c>
      <c r="V9" s="53" t="s">
        <v>15</v>
      </c>
      <c r="W9" s="55" t="s">
        <v>16</v>
      </c>
      <c r="X9" s="95"/>
      <c r="Y9" s="93"/>
      <c r="Z9" s="91"/>
      <c r="AA9" s="91"/>
      <c r="AB9" s="66"/>
      <c r="AC9" s="86"/>
    </row>
    <row r="10" spans="1:34" ht="92.25" customHeight="1" x14ac:dyDescent="0.25">
      <c r="A10" s="89"/>
      <c r="B10" s="68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6"/>
      <c r="N10" s="71"/>
      <c r="O10" s="62"/>
      <c r="P10" s="64"/>
      <c r="Q10" s="66"/>
      <c r="R10" s="68"/>
      <c r="S10" s="54"/>
      <c r="T10" s="56"/>
      <c r="U10" s="68"/>
      <c r="V10" s="54"/>
      <c r="W10" s="56"/>
      <c r="X10" s="95"/>
      <c r="Y10" s="93"/>
      <c r="Z10" s="91"/>
      <c r="AA10" s="91"/>
      <c r="AB10" s="66"/>
      <c r="AC10" s="86"/>
    </row>
    <row r="11" spans="1:34" x14ac:dyDescent="0.25">
      <c r="A11" s="36">
        <v>1</v>
      </c>
      <c r="B11" s="4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1"/>
      <c r="N11" s="45"/>
      <c r="O11" s="98">
        <v>8222</v>
      </c>
      <c r="P11" s="19">
        <v>34.42</v>
      </c>
      <c r="Q11" s="99">
        <v>9.56</v>
      </c>
      <c r="R11" s="22">
        <v>9103</v>
      </c>
      <c r="S11" s="11">
        <v>38.11</v>
      </c>
      <c r="T11" s="23">
        <v>10.59</v>
      </c>
      <c r="U11" s="22"/>
      <c r="V11" s="11"/>
      <c r="W11" s="24"/>
      <c r="X11" s="22"/>
      <c r="Y11" s="19"/>
      <c r="Z11" s="19"/>
      <c r="AA11" s="19"/>
      <c r="AB11" s="24"/>
      <c r="AC11" s="37">
        <f>'[1]Лист1 (2)'!B7/1000</f>
        <v>52.954999999999998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6">
        <v>2</v>
      </c>
      <c r="B12" s="4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1"/>
      <c r="N12" s="29"/>
      <c r="O12" s="98">
        <v>8222</v>
      </c>
      <c r="P12" s="19">
        <v>34.42</v>
      </c>
      <c r="Q12" s="99">
        <v>9.56</v>
      </c>
      <c r="R12" s="22">
        <v>9103</v>
      </c>
      <c r="S12" s="11">
        <v>38.11</v>
      </c>
      <c r="T12" s="23">
        <v>10.59</v>
      </c>
      <c r="U12" s="22"/>
      <c r="V12" s="11"/>
      <c r="W12" s="24"/>
      <c r="X12" s="22"/>
      <c r="Y12" s="19"/>
      <c r="Z12" s="19"/>
      <c r="AA12" s="19"/>
      <c r="AB12" s="24"/>
      <c r="AC12" s="37">
        <f>'[1]Лист1 (2)'!B8/1000</f>
        <v>56.008000000000003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6">
        <v>3</v>
      </c>
      <c r="B13" s="100">
        <v>89.652100000000004</v>
      </c>
      <c r="C13" s="101">
        <v>4.9709000000000003</v>
      </c>
      <c r="D13" s="101">
        <v>1.1579999999999999</v>
      </c>
      <c r="E13" s="101">
        <v>0.1231</v>
      </c>
      <c r="F13" s="101">
        <v>0.20810000000000001</v>
      </c>
      <c r="G13" s="101">
        <v>3.2000000000000002E-3</v>
      </c>
      <c r="H13" s="101">
        <v>5.28E-2</v>
      </c>
      <c r="I13" s="101">
        <v>4.2200000000000001E-2</v>
      </c>
      <c r="J13" s="101">
        <v>4.65E-2</v>
      </c>
      <c r="K13" s="101">
        <v>4.3E-3</v>
      </c>
      <c r="L13" s="101">
        <v>1.5604</v>
      </c>
      <c r="M13" s="102">
        <v>2.1783999999999999</v>
      </c>
      <c r="N13" s="103">
        <v>0.75370000000000004</v>
      </c>
      <c r="O13" s="98">
        <v>8240</v>
      </c>
      <c r="P13" s="104">
        <v>34.5</v>
      </c>
      <c r="Q13" s="99">
        <v>9.58</v>
      </c>
      <c r="R13" s="105">
        <v>9123</v>
      </c>
      <c r="S13" s="106">
        <v>38.19</v>
      </c>
      <c r="T13" s="24">
        <v>10.61</v>
      </c>
      <c r="U13" s="22">
        <v>11531</v>
      </c>
      <c r="V13" s="106">
        <v>48.28</v>
      </c>
      <c r="W13" s="24">
        <v>13.41</v>
      </c>
      <c r="X13" s="107">
        <v>-9.6</v>
      </c>
      <c r="Y13" s="108">
        <v>-8.6</v>
      </c>
      <c r="Z13" s="106" t="s">
        <v>64</v>
      </c>
      <c r="AA13" s="106" t="s">
        <v>64</v>
      </c>
      <c r="AB13" s="109" t="s">
        <v>52</v>
      </c>
      <c r="AC13" s="37">
        <f>'[1]Лист1 (2)'!B9/1000</f>
        <v>58.436</v>
      </c>
      <c r="AD13" s="16">
        <f t="shared" si="0"/>
        <v>100</v>
      </c>
      <c r="AE13" s="17" t="str">
        <f>IF(AD13=100,"ОК"," ")</f>
        <v>ОК</v>
      </c>
      <c r="AF13" s="8"/>
      <c r="AG13" s="8"/>
      <c r="AH13" s="8"/>
    </row>
    <row r="14" spans="1:34" x14ac:dyDescent="0.25">
      <c r="A14" s="36">
        <v>4</v>
      </c>
      <c r="B14" s="4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1"/>
      <c r="N14" s="29"/>
      <c r="O14" s="98">
        <v>8240</v>
      </c>
      <c r="P14" s="104">
        <v>34.5</v>
      </c>
      <c r="Q14" s="99">
        <v>9.58</v>
      </c>
      <c r="R14" s="105">
        <v>9123</v>
      </c>
      <c r="S14" s="106">
        <v>38.19</v>
      </c>
      <c r="T14" s="24">
        <v>10.61</v>
      </c>
      <c r="U14" s="22"/>
      <c r="V14" s="19"/>
      <c r="W14" s="24"/>
      <c r="X14" s="22"/>
      <c r="Y14" s="19"/>
      <c r="Z14" s="106"/>
      <c r="AA14" s="106"/>
      <c r="AB14" s="109"/>
      <c r="AC14" s="37">
        <f>'[1]Лист1 (2)'!B10/1000</f>
        <v>61.411999999999999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6">
        <v>5</v>
      </c>
      <c r="B15" s="4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1"/>
      <c r="N15" s="29"/>
      <c r="O15" s="98">
        <v>8240</v>
      </c>
      <c r="P15" s="104">
        <v>34.5</v>
      </c>
      <c r="Q15" s="99">
        <v>9.58</v>
      </c>
      <c r="R15" s="105">
        <v>9123</v>
      </c>
      <c r="S15" s="106">
        <v>38.19</v>
      </c>
      <c r="T15" s="24">
        <v>10.61</v>
      </c>
      <c r="U15" s="22"/>
      <c r="V15" s="19"/>
      <c r="W15" s="24"/>
      <c r="X15" s="22"/>
      <c r="Y15" s="19"/>
      <c r="Z15" s="19"/>
      <c r="AA15" s="19"/>
      <c r="AB15" s="24"/>
      <c r="AC15" s="37">
        <f>'[1]Лист1 (2)'!B11/1000</f>
        <v>62.451000000000001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6">
        <v>6</v>
      </c>
      <c r="B16" s="4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1"/>
      <c r="N16" s="29"/>
      <c r="O16" s="98">
        <v>8240</v>
      </c>
      <c r="P16" s="104">
        <v>34.5</v>
      </c>
      <c r="Q16" s="99">
        <v>9.58</v>
      </c>
      <c r="R16" s="105">
        <v>9123</v>
      </c>
      <c r="S16" s="106">
        <v>38.19</v>
      </c>
      <c r="T16" s="24">
        <v>10.61</v>
      </c>
      <c r="U16" s="22"/>
      <c r="V16" s="19"/>
      <c r="W16" s="24"/>
      <c r="X16" s="22"/>
      <c r="Y16" s="19"/>
      <c r="Z16" s="19"/>
      <c r="AA16" s="19"/>
      <c r="AB16" s="24"/>
      <c r="AC16" s="37">
        <f>'[1]Лист1 (2)'!B12/1000</f>
        <v>69.385000000000005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6">
        <v>7</v>
      </c>
      <c r="B17" s="4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1"/>
      <c r="N17" s="29"/>
      <c r="O17" s="98">
        <v>8240</v>
      </c>
      <c r="P17" s="104">
        <v>34.5</v>
      </c>
      <c r="Q17" s="99">
        <v>9.58</v>
      </c>
      <c r="R17" s="105">
        <v>9123</v>
      </c>
      <c r="S17" s="106">
        <v>38.19</v>
      </c>
      <c r="T17" s="24">
        <v>10.61</v>
      </c>
      <c r="U17" s="22"/>
      <c r="V17" s="19"/>
      <c r="W17" s="24"/>
      <c r="X17" s="22"/>
      <c r="Y17" s="19"/>
      <c r="Z17" s="19"/>
      <c r="AA17" s="19"/>
      <c r="AB17" s="24"/>
      <c r="AC17" s="37">
        <f>'[1]Лист1 (2)'!B13/1000</f>
        <v>72.272000000000006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6">
        <v>8</v>
      </c>
      <c r="B18" s="4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1"/>
      <c r="N18" s="29"/>
      <c r="O18" s="98">
        <v>8240</v>
      </c>
      <c r="P18" s="104">
        <v>34.5</v>
      </c>
      <c r="Q18" s="99">
        <v>9.58</v>
      </c>
      <c r="R18" s="105">
        <v>9123</v>
      </c>
      <c r="S18" s="106">
        <v>38.19</v>
      </c>
      <c r="T18" s="24">
        <v>10.61</v>
      </c>
      <c r="U18" s="22"/>
      <c r="V18" s="19"/>
      <c r="W18" s="24"/>
      <c r="X18" s="22"/>
      <c r="Y18" s="19"/>
      <c r="Z18" s="19"/>
      <c r="AA18" s="19"/>
      <c r="AB18" s="24"/>
      <c r="AC18" s="37">
        <f>'[1]Лист1 (2)'!B14/1000</f>
        <v>77.347999999999999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6">
        <v>9</v>
      </c>
      <c r="B19" s="4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1"/>
      <c r="N19" s="29"/>
      <c r="O19" s="98">
        <v>8240</v>
      </c>
      <c r="P19" s="104">
        <v>34.5</v>
      </c>
      <c r="Q19" s="99">
        <v>9.58</v>
      </c>
      <c r="R19" s="105">
        <v>9123</v>
      </c>
      <c r="S19" s="106">
        <v>38.19</v>
      </c>
      <c r="T19" s="24">
        <v>10.61</v>
      </c>
      <c r="U19" s="22"/>
      <c r="V19" s="19"/>
      <c r="W19" s="24"/>
      <c r="X19" s="22"/>
      <c r="Y19" s="19"/>
      <c r="Z19" s="19"/>
      <c r="AA19" s="19"/>
      <c r="AB19" s="24"/>
      <c r="AC19" s="37">
        <f>'[1]Лист1 (2)'!B15/1000</f>
        <v>74.290000000000006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6">
        <v>10</v>
      </c>
      <c r="B20" s="4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1"/>
      <c r="N20" s="29"/>
      <c r="O20" s="98">
        <v>8240</v>
      </c>
      <c r="P20" s="104">
        <v>34.5</v>
      </c>
      <c r="Q20" s="99">
        <v>9.58</v>
      </c>
      <c r="R20" s="105">
        <v>9123</v>
      </c>
      <c r="S20" s="106">
        <v>38.19</v>
      </c>
      <c r="T20" s="24">
        <v>10.61</v>
      </c>
      <c r="U20" s="22"/>
      <c r="V20" s="19"/>
      <c r="W20" s="24"/>
      <c r="X20" s="22"/>
      <c r="Y20" s="19"/>
      <c r="Z20" s="19"/>
      <c r="AA20" s="19"/>
      <c r="AB20" s="24"/>
      <c r="AC20" s="37">
        <f>'[1]Лист1 (2)'!B16/1000</f>
        <v>81.340999999999994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6">
        <v>11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103"/>
      <c r="O21" s="98">
        <v>8240</v>
      </c>
      <c r="P21" s="104">
        <v>34.5</v>
      </c>
      <c r="Q21" s="99">
        <v>9.58</v>
      </c>
      <c r="R21" s="105">
        <v>9123</v>
      </c>
      <c r="S21" s="106">
        <v>38.19</v>
      </c>
      <c r="T21" s="24">
        <v>10.61</v>
      </c>
      <c r="U21" s="22"/>
      <c r="V21" s="19"/>
      <c r="W21" s="24"/>
      <c r="X21" s="38"/>
      <c r="Y21" s="19"/>
      <c r="Z21" s="106"/>
      <c r="AA21" s="106"/>
      <c r="AB21" s="109"/>
      <c r="AC21" s="37">
        <f>'[1]Лист1 (2)'!B17/1000</f>
        <v>92.019000000000005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6">
        <v>12</v>
      </c>
      <c r="B22" s="100">
        <v>89.474599999999995</v>
      </c>
      <c r="C22" s="101">
        <v>5.0144000000000002</v>
      </c>
      <c r="D22" s="101">
        <v>1.1774</v>
      </c>
      <c r="E22" s="101">
        <v>0.1234</v>
      </c>
      <c r="F22" s="101">
        <v>0.22720000000000001</v>
      </c>
      <c r="G22" s="101">
        <v>3.3999999999999998E-3</v>
      </c>
      <c r="H22" s="101">
        <v>5.1299999999999998E-2</v>
      </c>
      <c r="I22" s="101">
        <v>4.1799999999999997E-2</v>
      </c>
      <c r="J22" s="101">
        <v>5.9499999999999997E-2</v>
      </c>
      <c r="K22" s="101">
        <v>6.4000000000000003E-3</v>
      </c>
      <c r="L22" s="101">
        <v>1.6051</v>
      </c>
      <c r="M22" s="102">
        <v>2.2153999999999998</v>
      </c>
      <c r="N22" s="103">
        <v>0.75549999999999995</v>
      </c>
      <c r="O22" s="18">
        <v>8246</v>
      </c>
      <c r="P22" s="19">
        <v>34.520000000000003</v>
      </c>
      <c r="Q22" s="24">
        <v>9.59</v>
      </c>
      <c r="R22" s="22">
        <v>9128</v>
      </c>
      <c r="S22" s="19">
        <v>38.22</v>
      </c>
      <c r="T22" s="23">
        <v>10.62</v>
      </c>
      <c r="U22" s="22">
        <v>11527</v>
      </c>
      <c r="V22" s="19">
        <v>48.26</v>
      </c>
      <c r="W22" s="24">
        <v>13.41</v>
      </c>
      <c r="X22" s="22">
        <v>-9.6</v>
      </c>
      <c r="Y22" s="19">
        <v>-9.1999999999999993</v>
      </c>
      <c r="Z22" s="106" t="s">
        <v>64</v>
      </c>
      <c r="AA22" s="106" t="s">
        <v>64</v>
      </c>
      <c r="AB22" s="109" t="s">
        <v>52</v>
      </c>
      <c r="AC22" s="37">
        <f>'[1]Лист1 (2)'!B18/1000</f>
        <v>96.241</v>
      </c>
      <c r="AD22" s="16">
        <f t="shared" si="0"/>
        <v>99.999899999999982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6">
        <v>13</v>
      </c>
      <c r="B23" s="4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1"/>
      <c r="N23" s="29"/>
      <c r="O23" s="18">
        <v>8246</v>
      </c>
      <c r="P23" s="19">
        <v>34.520000000000003</v>
      </c>
      <c r="Q23" s="24">
        <v>9.59</v>
      </c>
      <c r="R23" s="22">
        <v>9128</v>
      </c>
      <c r="S23" s="19">
        <v>38.22</v>
      </c>
      <c r="T23" s="23">
        <v>10.62</v>
      </c>
      <c r="U23" s="22"/>
      <c r="V23" s="19"/>
      <c r="W23" s="24"/>
      <c r="X23" s="22"/>
      <c r="Y23" s="19"/>
      <c r="Z23" s="19"/>
      <c r="AA23" s="19"/>
      <c r="AB23" s="24"/>
      <c r="AC23" s="37">
        <f>'[1]Лист1 (2)'!B19/1000</f>
        <v>120.521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6">
        <v>14</v>
      </c>
      <c r="B24" s="4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1"/>
      <c r="N24" s="29"/>
      <c r="O24" s="18">
        <v>8246</v>
      </c>
      <c r="P24" s="19">
        <v>34.520000000000003</v>
      </c>
      <c r="Q24" s="24">
        <v>9.59</v>
      </c>
      <c r="R24" s="22">
        <v>9128</v>
      </c>
      <c r="S24" s="19">
        <v>38.22</v>
      </c>
      <c r="T24" s="23">
        <v>10.62</v>
      </c>
      <c r="U24" s="22"/>
      <c r="V24" s="19"/>
      <c r="W24" s="24"/>
      <c r="X24" s="22"/>
      <c r="Y24" s="19"/>
      <c r="Z24" s="19"/>
      <c r="AA24" s="19"/>
      <c r="AB24" s="24"/>
      <c r="AC24" s="37">
        <f>'[1]Лист1 (2)'!B20/1000</f>
        <v>277.09399999999999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6">
        <v>15</v>
      </c>
      <c r="B25" s="4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1"/>
      <c r="N25" s="29"/>
      <c r="O25" s="18">
        <v>8246</v>
      </c>
      <c r="P25" s="19">
        <v>34.520000000000003</v>
      </c>
      <c r="Q25" s="24">
        <v>9.59</v>
      </c>
      <c r="R25" s="22">
        <v>9128</v>
      </c>
      <c r="S25" s="19">
        <v>38.22</v>
      </c>
      <c r="T25" s="23">
        <v>10.62</v>
      </c>
      <c r="U25" s="22"/>
      <c r="V25" s="19"/>
      <c r="W25" s="24"/>
      <c r="X25" s="22"/>
      <c r="Y25" s="19"/>
      <c r="Z25" s="19"/>
      <c r="AA25" s="19"/>
      <c r="AB25" s="24"/>
      <c r="AC25" s="37">
        <f>'[1]Лист1 (2)'!B21/1000</f>
        <v>291.13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6">
        <v>16</v>
      </c>
      <c r="B26" s="4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1"/>
      <c r="N26" s="29"/>
      <c r="O26" s="18">
        <v>8246</v>
      </c>
      <c r="P26" s="19">
        <v>34.520000000000003</v>
      </c>
      <c r="Q26" s="24">
        <v>9.59</v>
      </c>
      <c r="R26" s="22">
        <v>9128</v>
      </c>
      <c r="S26" s="19">
        <v>38.22</v>
      </c>
      <c r="T26" s="23">
        <v>10.62</v>
      </c>
      <c r="U26" s="22"/>
      <c r="V26" s="19"/>
      <c r="W26" s="24"/>
      <c r="X26" s="22"/>
      <c r="Y26" s="19"/>
      <c r="Z26" s="19"/>
      <c r="AA26" s="19"/>
      <c r="AB26" s="24"/>
      <c r="AC26" s="37">
        <f>'[1]Лист1 (2)'!B22/1000</f>
        <v>301.15100000000001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6">
        <v>17</v>
      </c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03"/>
      <c r="O27" s="18">
        <v>8246</v>
      </c>
      <c r="P27" s="19">
        <v>34.520000000000003</v>
      </c>
      <c r="Q27" s="24">
        <v>9.59</v>
      </c>
      <c r="R27" s="22">
        <v>9128</v>
      </c>
      <c r="S27" s="19">
        <v>38.22</v>
      </c>
      <c r="T27" s="23">
        <v>10.62</v>
      </c>
      <c r="U27" s="22"/>
      <c r="V27" s="11"/>
      <c r="W27" s="24"/>
      <c r="X27" s="107"/>
      <c r="Y27" s="108"/>
      <c r="Z27" s="106"/>
      <c r="AA27" s="106"/>
      <c r="AB27" s="109"/>
      <c r="AC27" s="37">
        <f>'[1]Лист1 (2)'!B23/1000</f>
        <v>340.154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6">
        <v>18</v>
      </c>
      <c r="B28" s="100">
        <v>89.502499999999998</v>
      </c>
      <c r="C28" s="101">
        <v>4.9905999999999997</v>
      </c>
      <c r="D28" s="101">
        <v>1.1385000000000001</v>
      </c>
      <c r="E28" s="101">
        <v>0.1154</v>
      </c>
      <c r="F28" s="101">
        <v>0.2021</v>
      </c>
      <c r="G28" s="101">
        <v>3.8E-3</v>
      </c>
      <c r="H28" s="101">
        <v>5.16E-2</v>
      </c>
      <c r="I28" s="101">
        <v>4.1200000000000001E-2</v>
      </c>
      <c r="J28" s="101">
        <v>5.8299999999999998E-2</v>
      </c>
      <c r="K28" s="101">
        <v>4.4999999999999997E-3</v>
      </c>
      <c r="L28" s="101">
        <v>1.4624999999999999</v>
      </c>
      <c r="M28" s="102">
        <v>2.4289999999999998</v>
      </c>
      <c r="N28" s="103">
        <v>0.75609999999999999</v>
      </c>
      <c r="O28" s="18">
        <v>8228</v>
      </c>
      <c r="P28" s="19">
        <v>34.450000000000003</v>
      </c>
      <c r="Q28" s="24">
        <v>9.57</v>
      </c>
      <c r="R28" s="22">
        <v>9109</v>
      </c>
      <c r="S28" s="19">
        <v>38.14</v>
      </c>
      <c r="T28" s="23">
        <v>10.59</v>
      </c>
      <c r="U28" s="22">
        <v>11496</v>
      </c>
      <c r="V28" s="19">
        <v>48.13</v>
      </c>
      <c r="W28" s="24">
        <v>13.37</v>
      </c>
      <c r="X28" s="22">
        <v>-10.199999999999999</v>
      </c>
      <c r="Y28" s="19">
        <v>-9.4</v>
      </c>
      <c r="Z28" s="106" t="s">
        <v>64</v>
      </c>
      <c r="AA28" s="106" t="s">
        <v>64</v>
      </c>
      <c r="AB28" s="109" t="s">
        <v>52</v>
      </c>
      <c r="AC28" s="37">
        <f>'[1]Лист1 (2)'!B24/1000</f>
        <v>344.48099999999999</v>
      </c>
      <c r="AD28" s="16">
        <f t="shared" si="0"/>
        <v>99.999999999999986</v>
      </c>
      <c r="AE28" s="17" t="str">
        <f t="shared" si="1"/>
        <v>ОК</v>
      </c>
      <c r="AF28" s="8"/>
      <c r="AG28" s="8"/>
      <c r="AH28" s="8"/>
    </row>
    <row r="29" spans="1:34" x14ac:dyDescent="0.25">
      <c r="A29" s="36">
        <v>19</v>
      </c>
      <c r="B29" s="4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1"/>
      <c r="N29" s="29"/>
      <c r="O29" s="18">
        <v>8228</v>
      </c>
      <c r="P29" s="19">
        <v>34.450000000000003</v>
      </c>
      <c r="Q29" s="24">
        <v>9.57</v>
      </c>
      <c r="R29" s="22">
        <v>9109</v>
      </c>
      <c r="S29" s="19">
        <v>38.14</v>
      </c>
      <c r="T29" s="23">
        <v>10.59</v>
      </c>
      <c r="U29" s="22"/>
      <c r="V29" s="19"/>
      <c r="W29" s="24"/>
      <c r="X29" s="22"/>
      <c r="Y29" s="19"/>
      <c r="Z29" s="19"/>
      <c r="AA29" s="19"/>
      <c r="AB29" s="24"/>
      <c r="AC29" s="37">
        <f>'[1]Лист1 (2)'!B25/1000</f>
        <v>354.13900000000001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6">
        <v>20</v>
      </c>
      <c r="B30" s="4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1"/>
      <c r="N30" s="29"/>
      <c r="O30" s="18">
        <v>8228</v>
      </c>
      <c r="P30" s="19">
        <v>34.450000000000003</v>
      </c>
      <c r="Q30" s="24">
        <v>9.57</v>
      </c>
      <c r="R30" s="22">
        <v>9109</v>
      </c>
      <c r="S30" s="19">
        <v>38.14</v>
      </c>
      <c r="T30" s="23">
        <v>10.59</v>
      </c>
      <c r="U30" s="22"/>
      <c r="V30" s="19"/>
      <c r="W30" s="24"/>
      <c r="X30" s="22"/>
      <c r="Y30" s="19"/>
      <c r="Z30" s="19"/>
      <c r="AA30" s="19"/>
      <c r="AB30" s="24"/>
      <c r="AC30" s="37">
        <f>'[1]Лист1 (2)'!B26/1000</f>
        <v>359.04300000000001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6">
        <v>21</v>
      </c>
      <c r="B31" s="4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1"/>
      <c r="N31" s="29"/>
      <c r="O31" s="18">
        <v>8228</v>
      </c>
      <c r="P31" s="19">
        <v>34.450000000000003</v>
      </c>
      <c r="Q31" s="24">
        <v>9.57</v>
      </c>
      <c r="R31" s="22">
        <v>9109</v>
      </c>
      <c r="S31" s="19">
        <v>38.14</v>
      </c>
      <c r="T31" s="23">
        <v>10.59</v>
      </c>
      <c r="U31" s="22"/>
      <c r="V31" s="19"/>
      <c r="W31" s="24"/>
      <c r="X31" s="22"/>
      <c r="Y31" s="19"/>
      <c r="Z31" s="19"/>
      <c r="AA31" s="19"/>
      <c r="AB31" s="24"/>
      <c r="AC31" s="37">
        <f>'[1]Лист1 (2)'!B27/1000</f>
        <v>348.56799999999998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6">
        <v>22</v>
      </c>
      <c r="B32" s="4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1"/>
      <c r="N32" s="29"/>
      <c r="O32" s="18">
        <v>8228</v>
      </c>
      <c r="P32" s="19">
        <v>34.450000000000003</v>
      </c>
      <c r="Q32" s="24">
        <v>9.57</v>
      </c>
      <c r="R32" s="22">
        <v>9109</v>
      </c>
      <c r="S32" s="19">
        <v>38.14</v>
      </c>
      <c r="T32" s="23">
        <v>10.59</v>
      </c>
      <c r="U32" s="22"/>
      <c r="V32" s="19"/>
      <c r="W32" s="24"/>
      <c r="X32" s="22"/>
      <c r="Y32" s="19"/>
      <c r="Z32" s="19"/>
      <c r="AA32" s="19"/>
      <c r="AB32" s="24"/>
      <c r="AC32" s="37">
        <f>'[1]Лист1 (2)'!B28/1000</f>
        <v>345.26100000000002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6">
        <v>23</v>
      </c>
      <c r="B33" s="4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1"/>
      <c r="N33" s="29"/>
      <c r="O33" s="18">
        <v>8228</v>
      </c>
      <c r="P33" s="19">
        <v>34.450000000000003</v>
      </c>
      <c r="Q33" s="24">
        <v>9.57</v>
      </c>
      <c r="R33" s="22">
        <v>9109</v>
      </c>
      <c r="S33" s="19">
        <v>38.14</v>
      </c>
      <c r="T33" s="23">
        <v>10.59</v>
      </c>
      <c r="U33" s="22"/>
      <c r="V33" s="19"/>
      <c r="W33" s="24"/>
      <c r="X33" s="22"/>
      <c r="Y33" s="19"/>
      <c r="Z33" s="19"/>
      <c r="AA33" s="19"/>
      <c r="AB33" s="24"/>
      <c r="AC33" s="37">
        <f>'[1]Лист1 (2)'!B29/1000</f>
        <v>347.71899999999999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6">
        <v>24</v>
      </c>
      <c r="B34" s="4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1"/>
      <c r="N34" s="29"/>
      <c r="O34" s="18">
        <v>8228</v>
      </c>
      <c r="P34" s="19">
        <v>34.450000000000003</v>
      </c>
      <c r="Q34" s="24">
        <v>9.57</v>
      </c>
      <c r="R34" s="22">
        <v>9109</v>
      </c>
      <c r="S34" s="19">
        <v>38.14</v>
      </c>
      <c r="T34" s="23">
        <v>10.59</v>
      </c>
      <c r="U34" s="22"/>
      <c r="V34" s="19"/>
      <c r="W34" s="24"/>
      <c r="X34" s="22"/>
      <c r="Y34" s="19"/>
      <c r="Z34" s="19"/>
      <c r="AA34" s="19"/>
      <c r="AB34" s="24"/>
      <c r="AC34" s="37">
        <f>'[1]Лист1 (2)'!B30/1000</f>
        <v>353.58499999999998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6">
        <v>25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103"/>
      <c r="O35" s="18">
        <v>8228</v>
      </c>
      <c r="P35" s="19">
        <v>34.450000000000003</v>
      </c>
      <c r="Q35" s="24">
        <v>9.57</v>
      </c>
      <c r="R35" s="22">
        <v>9109</v>
      </c>
      <c r="S35" s="19">
        <v>38.14</v>
      </c>
      <c r="T35" s="23">
        <v>10.59</v>
      </c>
      <c r="U35" s="22"/>
      <c r="V35" s="104"/>
      <c r="W35" s="24"/>
      <c r="X35" s="107"/>
      <c r="Y35" s="108"/>
      <c r="Z35" s="106"/>
      <c r="AA35" s="106"/>
      <c r="AB35" s="109"/>
      <c r="AC35" s="37">
        <f>'[1]Лист1 (2)'!B31/1000</f>
        <v>364.51400000000001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6">
        <v>26</v>
      </c>
      <c r="B36" s="100">
        <v>89.597200000000001</v>
      </c>
      <c r="C36" s="101">
        <v>4.9367999999999999</v>
      </c>
      <c r="D36" s="101">
        <v>1.1262000000000001</v>
      </c>
      <c r="E36" s="101">
        <v>0.1153</v>
      </c>
      <c r="F36" s="101">
        <v>0.19900000000000001</v>
      </c>
      <c r="G36" s="101">
        <v>3.7000000000000002E-3</v>
      </c>
      <c r="H36" s="101">
        <v>4.6699999999999998E-2</v>
      </c>
      <c r="I36" s="101">
        <v>3.7699999999999997E-2</v>
      </c>
      <c r="J36" s="101">
        <v>4.2000000000000003E-2</v>
      </c>
      <c r="K36" s="101">
        <v>6.1999999999999998E-3</v>
      </c>
      <c r="L36" s="101">
        <v>1.4856</v>
      </c>
      <c r="M36" s="102">
        <v>2.4037000000000002</v>
      </c>
      <c r="N36" s="103">
        <v>0.75470000000000004</v>
      </c>
      <c r="O36" s="110">
        <v>8215</v>
      </c>
      <c r="P36" s="104">
        <v>34.4</v>
      </c>
      <c r="Q36" s="24">
        <v>9.56</v>
      </c>
      <c r="R36" s="105">
        <v>9095</v>
      </c>
      <c r="S36" s="106">
        <v>38.08</v>
      </c>
      <c r="T36" s="23">
        <v>10.58</v>
      </c>
      <c r="U36" s="22">
        <v>11491</v>
      </c>
      <c r="V36" s="19">
        <v>48.11</v>
      </c>
      <c r="W36" s="24">
        <v>13.36</v>
      </c>
      <c r="X36" s="22">
        <v>-10.6</v>
      </c>
      <c r="Y36" s="44">
        <v>-10</v>
      </c>
      <c r="Z36" s="106" t="s">
        <v>64</v>
      </c>
      <c r="AA36" s="106" t="s">
        <v>64</v>
      </c>
      <c r="AB36" s="109" t="s">
        <v>52</v>
      </c>
      <c r="AC36" s="37">
        <f>'[1]Лист1 (2)'!B32/1000</f>
        <v>368.43799999999999</v>
      </c>
      <c r="AD36" s="16">
        <f t="shared" si="0"/>
        <v>100.00010000000002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6">
        <v>27</v>
      </c>
      <c r="B37" s="4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1"/>
      <c r="N37" s="29"/>
      <c r="O37" s="110">
        <v>8215</v>
      </c>
      <c r="P37" s="104">
        <v>34.4</v>
      </c>
      <c r="Q37" s="24">
        <v>9.56</v>
      </c>
      <c r="R37" s="105">
        <v>9095</v>
      </c>
      <c r="S37" s="106">
        <v>38.08</v>
      </c>
      <c r="T37" s="23">
        <v>10.58</v>
      </c>
      <c r="U37" s="22"/>
      <c r="V37" s="19"/>
      <c r="W37" s="24"/>
      <c r="X37" s="22"/>
      <c r="Y37" s="19"/>
      <c r="Z37" s="19"/>
      <c r="AA37" s="19"/>
      <c r="AB37" s="24"/>
      <c r="AC37" s="37">
        <f>'[1]Лист1 (2)'!B33/1000</f>
        <v>357.32600000000002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6">
        <v>28</v>
      </c>
      <c r="B38" s="4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1"/>
      <c r="N38" s="29"/>
      <c r="O38" s="110">
        <v>8215</v>
      </c>
      <c r="P38" s="104">
        <v>34.4</v>
      </c>
      <c r="Q38" s="24">
        <v>9.56</v>
      </c>
      <c r="R38" s="105">
        <v>9095</v>
      </c>
      <c r="S38" s="106">
        <v>38.08</v>
      </c>
      <c r="T38" s="23">
        <v>10.58</v>
      </c>
      <c r="U38" s="22"/>
      <c r="V38" s="19"/>
      <c r="W38" s="24"/>
      <c r="X38" s="22"/>
      <c r="Y38" s="19"/>
      <c r="Z38" s="19"/>
      <c r="AA38" s="19"/>
      <c r="AB38" s="24"/>
      <c r="AC38" s="37">
        <f>'[1]Лист1 (2)'!B34/1000</f>
        <v>348.67500000000001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6">
        <v>29</v>
      </c>
      <c r="B39" s="4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1"/>
      <c r="N39" s="29"/>
      <c r="O39" s="110">
        <v>8215</v>
      </c>
      <c r="P39" s="104">
        <v>34.4</v>
      </c>
      <c r="Q39" s="24">
        <v>9.56</v>
      </c>
      <c r="R39" s="105">
        <v>9095</v>
      </c>
      <c r="S39" s="106">
        <v>38.08</v>
      </c>
      <c r="T39" s="23">
        <v>10.58</v>
      </c>
      <c r="U39" s="22"/>
      <c r="V39" s="19"/>
      <c r="W39" s="24"/>
      <c r="X39" s="22"/>
      <c r="Y39" s="19"/>
      <c r="Z39" s="19"/>
      <c r="AA39" s="19"/>
      <c r="AB39" s="24"/>
      <c r="AC39" s="37">
        <f>'[1]Лист1 (2)'!B35/1000</f>
        <v>358.858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6">
        <v>30</v>
      </c>
      <c r="B40" s="4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29"/>
      <c r="O40" s="110">
        <v>8215</v>
      </c>
      <c r="P40" s="104">
        <v>34.4</v>
      </c>
      <c r="Q40" s="24">
        <v>9.56</v>
      </c>
      <c r="R40" s="105">
        <v>9095</v>
      </c>
      <c r="S40" s="106">
        <v>38.08</v>
      </c>
      <c r="T40" s="23">
        <v>10.58</v>
      </c>
      <c r="U40" s="22"/>
      <c r="V40" s="19"/>
      <c r="W40" s="24"/>
      <c r="X40" s="22"/>
      <c r="Y40" s="19"/>
      <c r="Z40" s="19"/>
      <c r="AA40" s="19"/>
      <c r="AB40" s="24"/>
      <c r="AC40" s="37">
        <f>'[1]Лист1 (2)'!B36/1000</f>
        <v>347.084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41">
        <v>31</v>
      </c>
      <c r="B41" s="4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0"/>
      <c r="O41" s="110">
        <v>8215</v>
      </c>
      <c r="P41" s="104">
        <v>34.4</v>
      </c>
      <c r="Q41" s="24">
        <v>9.56</v>
      </c>
      <c r="R41" s="105">
        <v>9095</v>
      </c>
      <c r="S41" s="106">
        <v>38.08</v>
      </c>
      <c r="T41" s="23">
        <v>10.58</v>
      </c>
      <c r="U41" s="25"/>
      <c r="V41" s="26"/>
      <c r="W41" s="27"/>
      <c r="X41" s="25"/>
      <c r="Y41" s="26"/>
      <c r="Z41" s="26"/>
      <c r="AA41" s="26"/>
      <c r="AB41" s="27"/>
      <c r="AC41" s="37">
        <f>'[1]Лист1 (2)'!B37/1000</f>
        <v>361.68700000000001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81" t="s">
        <v>27</v>
      </c>
      <c r="B42" s="81"/>
      <c r="C42" s="81"/>
      <c r="D42" s="81"/>
      <c r="E42" s="81"/>
      <c r="F42" s="81"/>
      <c r="G42" s="81"/>
      <c r="H42" s="82"/>
      <c r="I42" s="79" t="s">
        <v>25</v>
      </c>
      <c r="J42" s="80"/>
      <c r="K42" s="34">
        <v>0</v>
      </c>
      <c r="L42" s="51" t="s">
        <v>26</v>
      </c>
      <c r="M42" s="52"/>
      <c r="N42" s="35">
        <v>0</v>
      </c>
      <c r="O42" s="74">
        <f>SUMPRODUCT(O11:O41,AC11:AC41)/SUM(AC11:AC41)</f>
        <v>8228.6943325103148</v>
      </c>
      <c r="P42" s="49">
        <f>SUMPRODUCT(P11:P41,AC11:AC41)/SUM(AC11:AC41)</f>
        <v>34.453067896151886</v>
      </c>
      <c r="Q42" s="96">
        <f>SUMPRODUCT(Q11:Q41,AC11:AC41)/SUM(AC11:AC41)</f>
        <v>9.5717505283760858</v>
      </c>
      <c r="R42" s="49">
        <f>SUMPRODUCT(R11:R41,AC11:AC41)/SUM(AC11:AC41)</f>
        <v>9109.7758225350699</v>
      </c>
      <c r="S42" s="49">
        <f>SUMPRODUCT(S11:S41,AC11:AC41)/SUM(AC11:AC41)</f>
        <v>38.142065910594475</v>
      </c>
      <c r="T42" s="72">
        <f>SUMPRODUCT(T11:T41,AC11:AC41)/SUM(AC11:AC41)</f>
        <v>10.594808107580704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76" t="s">
        <v>3</v>
      </c>
      <c r="I43" s="77"/>
      <c r="J43" s="77"/>
      <c r="K43" s="77"/>
      <c r="L43" s="77"/>
      <c r="M43" s="77"/>
      <c r="N43" s="78"/>
      <c r="O43" s="75"/>
      <c r="P43" s="50"/>
      <c r="Q43" s="97"/>
      <c r="R43" s="50"/>
      <c r="S43" s="50"/>
      <c r="T43" s="73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4.75" customHeight="1" x14ac:dyDescent="0.25">
      <c r="B45" s="3" t="s">
        <v>60</v>
      </c>
      <c r="O45" s="40" t="s">
        <v>53</v>
      </c>
      <c r="R45" s="1" t="s">
        <v>55</v>
      </c>
      <c r="V45" s="40" t="s">
        <v>54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0" t="s">
        <v>61</v>
      </c>
      <c r="O47" s="40" t="s">
        <v>56</v>
      </c>
      <c r="R47" s="1" t="s">
        <v>55</v>
      </c>
      <c r="V47" s="40" t="s">
        <v>54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0" t="s">
        <v>58</v>
      </c>
      <c r="H49" s="39"/>
      <c r="I49" s="39"/>
      <c r="J49" s="39"/>
      <c r="K49" s="39"/>
      <c r="L49" s="39"/>
      <c r="O49" s="40" t="s">
        <v>57</v>
      </c>
      <c r="R49" s="1" t="s">
        <v>55</v>
      </c>
      <c r="V49" s="40" t="s">
        <v>54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9055118110236221" right="0.11811023622047245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2016-11-02T12:17:25Z</cp:lastPrinted>
  <dcterms:created xsi:type="dcterms:W3CDTF">2016-10-07T07:24:19Z</dcterms:created>
  <dcterms:modified xsi:type="dcterms:W3CDTF">2016-11-02T12:19:58Z</dcterms:modified>
</cp:coreProperties>
</file>