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320" windowHeight="1044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<sst xmlns="http://schemas.openxmlformats.org/spreadsheetml/2006/main" count="80" uniqueCount="65">
  <si>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</si>
  <si>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</si>
  <si>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</si>
  <si>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</si>
  <si>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</si>
  <si>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</si>
  <si>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</si>
  <si>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</si>
  <si>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</si>
  <si>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</si>
  <si>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</si>
  <si>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</si>
  <si>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</si>
  <si>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</si>
  <si>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</si>
  <si>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</si>
  <si>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</si>
  <si>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</si>
  <si>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</si>
  <si>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</si>
  <si>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</si>
  <si>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</si>
  <si>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</si>
  <si>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</si>
  <si>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</si>
  <si>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</si>
  <si>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</si>
  <si>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</si>
  <si>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</si>
  <si>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</si>
  <si>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</si>
  <si>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</si>
  <si>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</si>
  <si>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</si>
  <si>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</si>
  <si>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</si>
  <si>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</si>
  <si>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</si>
  <si>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</si>
  <si>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</si>
  <si>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</si>
  <si>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</si>
  <si>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</si>
  <si>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</si>
  <si>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</si>
  <si>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</si>
  <si>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</si>
  <si>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</si>
  <si>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</si>
  <si>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</si>
  <si>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</si>
  <si>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 xml:space="preserve">Сєвєродонецьке ЛВУМГ </t>
  </si>
  <si>
    <t>Ісаєв В.С.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</si>
  <si>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Сєвєродонецьк</t>
    </r>
  </si>
  <si>
    <r>
      <t xml:space="preserve">          переданогоСєвєродонецьким ЛВУМГ  та прийнятого ПАТ "Луганськгаз" по </t>
    </r>
    <r>
      <rPr>
        <b/>
        <sz val="11"/>
        <color indexed="10"/>
        <rFont val="Arial"/>
        <family val="2"/>
      </rPr>
      <t>ГРС м.Сєвєродонецьк нитка город, СХК-1, Лисичанськ</t>
    </r>
    <r>
      <rPr>
        <sz val="11"/>
        <color indexed="10"/>
        <rFont val="Arial"/>
        <family val="2"/>
      </rPr>
      <t xml:space="preserve"> </t>
    </r>
  </si>
  <si>
    <t>ГРС Сєвєродонецьк город</t>
  </si>
  <si>
    <t>ГРС Сєвєродонецьк Лисичанськ</t>
  </si>
  <si>
    <t xml:space="preserve"> ГРС Сєвєродонецьк    СХК-1</t>
  </si>
  <si>
    <t xml:space="preserve">Ю.О.Головко </t>
  </si>
  <si>
    <t xml:space="preserve">М.О.Єрьоменко </t>
  </si>
  <si>
    <t>від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</si>
  <si>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Луганськ-Лисичанск-Рубіжне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01.10.2016р.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31.10.2016р.</t>
    </r>
  </si>
  <si>
    <r>
      <t xml:space="preserve">    з газопроводу   Луганськ-Лисичанск-Рубіжне    за період з   01.10.2016р. по 31.10.2016р.</t>
    </r>
    <r>
      <rPr>
        <u val="single"/>
        <sz val="11"/>
        <color indexed="10"/>
        <rFont val="Arial"/>
        <family val="2"/>
      </rPr>
      <t xml:space="preserve"> </t>
    </r>
  </si>
  <si>
    <t>02.11.2016р.</t>
  </si>
  <si>
    <t>&lt;-3,5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</si>
</sst>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7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10"/>
      <name val="Arial"/>
      <family val="2"/>
    </font>
    <font>
      <u val="single"/>
      <sz val="11"/>
      <color indexed="10"/>
      <name val="Arial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26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2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2" fontId="29" fillId="0" borderId="12" xfId="0" applyNumberFormat="1" applyFont="1" applyBorder="1" applyAlignment="1">
      <alignment horizontal="center" wrapText="1"/>
    </xf>
    <xf numFmtId="2" fontId="30" fillId="0" borderId="12" xfId="0" applyNumberFormat="1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wrapText="1"/>
    </xf>
    <xf numFmtId="1" fontId="31" fillId="0" borderId="13" xfId="0" applyNumberFormat="1" applyFont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79" fontId="26" fillId="0" borderId="10" xfId="0" applyNumberFormat="1" applyFont="1" applyBorder="1" applyAlignment="1">
      <alignment horizontal="center"/>
    </xf>
    <xf numFmtId="179" fontId="26" fillId="0" borderId="10" xfId="0" applyNumberFormat="1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1" fontId="26" fillId="0" borderId="10" xfId="0" applyNumberFormat="1" applyFont="1" applyBorder="1" applyAlignment="1">
      <alignment horizontal="center" wrapText="1"/>
    </xf>
    <xf numFmtId="177" fontId="26" fillId="0" borderId="10" xfId="0" applyNumberFormat="1" applyFont="1" applyBorder="1" applyAlignment="1">
      <alignment horizontal="center" wrapText="1"/>
    </xf>
    <xf numFmtId="1" fontId="26" fillId="0" borderId="10" xfId="0" applyNumberFormat="1" applyFont="1" applyBorder="1" applyAlignment="1">
      <alignment horizontal="center"/>
    </xf>
    <xf numFmtId="2" fontId="38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4" fontId="6" fillId="0" borderId="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78" fontId="0" fillId="33" borderId="0" xfId="0" applyNumberFormat="1" applyFill="1" applyAlignment="1">
      <alignment/>
    </xf>
    <xf numFmtId="0" fontId="5" fillId="33" borderId="0" xfId="0" applyFont="1" applyFill="1" applyAlignment="1">
      <alignment horizontal="center"/>
    </xf>
    <xf numFmtId="0" fontId="6" fillId="0" borderId="11" xfId="0" applyFont="1" applyBorder="1" applyAlignment="1">
      <alignment vertical="center"/>
    </xf>
    <xf numFmtId="14" fontId="6" fillId="0" borderId="11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0" fillId="0" borderId="23" xfId="0" applyFont="1" applyBorder="1" applyAlignment="1">
      <alignment horizontal="center" vertical="center" textRotation="90" wrapText="1"/>
    </xf>
    <xf numFmtId="0" fontId="40" fillId="0" borderId="24" xfId="0" applyFont="1" applyBorder="1" applyAlignment="1">
      <alignment horizontal="center" vertical="center" textRotation="90" wrapText="1"/>
    </xf>
    <xf numFmtId="0" fontId="40" fillId="0" borderId="2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left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26" xfId="0" applyBorder="1" applyAlignment="1">
      <alignment wrapText="1"/>
    </xf>
    <xf numFmtId="0" fontId="0" fillId="34" borderId="0" xfId="0" applyFill="1" applyAlignment="1">
      <alignment/>
    </xf>
    <xf numFmtId="0" fontId="33" fillId="3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SheetLayoutView="100" zoomScalePageLayoutView="0" workbookViewId="0" topLeftCell="A19">
      <selection activeCell="J55" sqref="J5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6" customWidth="1"/>
  </cols>
  <sheetData>
    <row r="1" spans="2:27" ht="15">
      <c r="B1" s="51" t="s">
        <v>30</v>
      </c>
      <c r="C1" s="51"/>
      <c r="D1" s="51"/>
      <c r="E1" s="51"/>
      <c r="F1" s="51"/>
      <c r="G1" s="51"/>
      <c r="H1" s="51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1" t="s">
        <v>45</v>
      </c>
      <c r="C2" s="51"/>
      <c r="D2" s="51"/>
      <c r="E2" s="51"/>
      <c r="F2" s="51"/>
      <c r="G2" s="51"/>
      <c r="H2" s="51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2" t="s">
        <v>46</v>
      </c>
      <c r="C3" s="51"/>
      <c r="D3" s="51"/>
      <c r="E3" s="51"/>
      <c r="F3" s="51"/>
      <c r="G3" s="51"/>
      <c r="H3" s="51"/>
      <c r="I3" s="2"/>
      <c r="J3" s="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ht="15">
      <c r="B4" s="51" t="s">
        <v>32</v>
      </c>
      <c r="C4" s="51"/>
      <c r="D4" s="51"/>
      <c r="E4" s="51"/>
      <c r="F4" s="51"/>
      <c r="G4" s="51"/>
      <c r="H4" s="51"/>
      <c r="I4" s="2"/>
      <c r="J4" s="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7" ht="15">
      <c r="B5" s="51" t="s">
        <v>47</v>
      </c>
      <c r="C5" s="51"/>
      <c r="D5" s="51"/>
      <c r="E5" s="51"/>
      <c r="F5" s="51"/>
      <c r="G5" s="51"/>
      <c r="H5" s="51"/>
      <c r="I5" s="2"/>
      <c r="J5" s="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ht="15">
      <c r="B6" s="39"/>
      <c r="C6" s="100" t="s">
        <v>18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1"/>
    </row>
    <row r="7" spans="2:27" ht="18" customHeight="1">
      <c r="B7" s="105" t="s">
        <v>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53"/>
      <c r="AA7" s="53"/>
    </row>
    <row r="8" spans="2:27" ht="18" customHeight="1">
      <c r="B8" s="106" t="s">
        <v>61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53"/>
      <c r="AA8" s="53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89" t="s">
        <v>26</v>
      </c>
      <c r="C10" s="92" t="s">
        <v>17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  <c r="O10" s="92" t="s">
        <v>6</v>
      </c>
      <c r="P10" s="93"/>
      <c r="Q10" s="93"/>
      <c r="R10" s="93"/>
      <c r="S10" s="93"/>
      <c r="T10" s="93"/>
      <c r="U10" s="102" t="s">
        <v>22</v>
      </c>
      <c r="V10" s="89" t="s">
        <v>23</v>
      </c>
      <c r="W10" s="89" t="s">
        <v>35</v>
      </c>
      <c r="X10" s="89" t="s">
        <v>25</v>
      </c>
      <c r="Y10" s="89" t="s">
        <v>24</v>
      </c>
      <c r="Z10" s="3"/>
      <c r="AB10" s="6"/>
      <c r="AC10"/>
    </row>
    <row r="11" spans="2:29" ht="48.75" customHeight="1">
      <c r="B11" s="90"/>
      <c r="C11" s="98" t="s">
        <v>2</v>
      </c>
      <c r="D11" s="95" t="s">
        <v>3</v>
      </c>
      <c r="E11" s="95" t="s">
        <v>4</v>
      </c>
      <c r="F11" s="95" t="s">
        <v>5</v>
      </c>
      <c r="G11" s="95" t="s">
        <v>8</v>
      </c>
      <c r="H11" s="95" t="s">
        <v>9</v>
      </c>
      <c r="I11" s="95" t="s">
        <v>10</v>
      </c>
      <c r="J11" s="95" t="s">
        <v>11</v>
      </c>
      <c r="K11" s="95" t="s">
        <v>12</v>
      </c>
      <c r="L11" s="95" t="s">
        <v>13</v>
      </c>
      <c r="M11" s="89" t="s">
        <v>14</v>
      </c>
      <c r="N11" s="89" t="s">
        <v>15</v>
      </c>
      <c r="O11" s="89" t="s">
        <v>7</v>
      </c>
      <c r="P11" s="89" t="s">
        <v>19</v>
      </c>
      <c r="Q11" s="89" t="s">
        <v>33</v>
      </c>
      <c r="R11" s="89" t="s">
        <v>20</v>
      </c>
      <c r="S11" s="89" t="s">
        <v>34</v>
      </c>
      <c r="T11" s="89" t="s">
        <v>21</v>
      </c>
      <c r="U11" s="103"/>
      <c r="V11" s="90"/>
      <c r="W11" s="90"/>
      <c r="X11" s="90"/>
      <c r="Y11" s="90"/>
      <c r="Z11" s="3"/>
      <c r="AB11" s="6"/>
      <c r="AC11"/>
    </row>
    <row r="12" spans="2:29" ht="15.75" customHeight="1">
      <c r="B12" s="90"/>
      <c r="C12" s="98"/>
      <c r="D12" s="95"/>
      <c r="E12" s="95"/>
      <c r="F12" s="95"/>
      <c r="G12" s="95"/>
      <c r="H12" s="95"/>
      <c r="I12" s="95"/>
      <c r="J12" s="95"/>
      <c r="K12" s="95"/>
      <c r="L12" s="95"/>
      <c r="M12" s="90"/>
      <c r="N12" s="90"/>
      <c r="O12" s="90"/>
      <c r="P12" s="90"/>
      <c r="Q12" s="90"/>
      <c r="R12" s="90"/>
      <c r="S12" s="90"/>
      <c r="T12" s="90"/>
      <c r="U12" s="103"/>
      <c r="V12" s="90"/>
      <c r="W12" s="90"/>
      <c r="X12" s="90"/>
      <c r="Y12" s="90"/>
      <c r="Z12" s="3"/>
      <c r="AB12" s="6"/>
      <c r="AC12"/>
    </row>
    <row r="13" spans="2:29" ht="30" customHeight="1">
      <c r="B13" s="99"/>
      <c r="C13" s="98"/>
      <c r="D13" s="95"/>
      <c r="E13" s="95"/>
      <c r="F13" s="95"/>
      <c r="G13" s="95"/>
      <c r="H13" s="95"/>
      <c r="I13" s="95"/>
      <c r="J13" s="95"/>
      <c r="K13" s="95"/>
      <c r="L13" s="95"/>
      <c r="M13" s="91"/>
      <c r="N13" s="91"/>
      <c r="O13" s="91"/>
      <c r="P13" s="91"/>
      <c r="Q13" s="91"/>
      <c r="R13" s="91"/>
      <c r="S13" s="91"/>
      <c r="T13" s="91"/>
      <c r="U13" s="104"/>
      <c r="V13" s="91"/>
      <c r="W13" s="91"/>
      <c r="X13" s="91"/>
      <c r="Y13" s="91"/>
      <c r="Z13" s="3"/>
      <c r="AB13" s="6"/>
      <c r="AC13"/>
    </row>
    <row r="14" spans="2:29" ht="12.75">
      <c r="B14" s="17">
        <v>1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61"/>
      <c r="P14" s="46"/>
      <c r="Q14" s="47"/>
      <c r="R14" s="46"/>
      <c r="S14" s="47"/>
      <c r="T14" s="46"/>
      <c r="U14" s="48"/>
      <c r="V14" s="48"/>
      <c r="W14" s="45"/>
      <c r="X14" s="45"/>
      <c r="Y14" s="18"/>
      <c r="AA14" s="4">
        <f aca="true" t="shared" si="0" ref="AA14:AA43">SUM(C14:N14)</f>
        <v>0</v>
      </c>
      <c r="AB14" s="33" t="str">
        <f aca="true" t="shared" si="1" ref="AB14:AB19">IF(AA14=100,"ОК"," ")</f>
        <v> </v>
      </c>
      <c r="AC14"/>
    </row>
    <row r="15" spans="2:28" s="72" customFormat="1" ht="12.75">
      <c r="B15" s="70">
        <v>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  <c r="Q15" s="71"/>
      <c r="R15" s="55"/>
      <c r="S15" s="57"/>
      <c r="T15" s="55"/>
      <c r="U15" s="57"/>
      <c r="V15" s="57"/>
      <c r="W15" s="58"/>
      <c r="X15" s="57"/>
      <c r="Y15" s="57"/>
      <c r="AA15" s="73">
        <f t="shared" si="0"/>
        <v>0</v>
      </c>
      <c r="AB15" s="74" t="str">
        <f t="shared" si="1"/>
        <v> </v>
      </c>
    </row>
    <row r="16" spans="2:28" s="72" customFormat="1" ht="12.75">
      <c r="B16" s="70">
        <v>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  <c r="Q16" s="71"/>
      <c r="R16" s="55"/>
      <c r="S16" s="57"/>
      <c r="T16" s="55"/>
      <c r="U16" s="75"/>
      <c r="V16" s="57"/>
      <c r="W16" s="78"/>
      <c r="X16" s="79"/>
      <c r="Y16" s="79"/>
      <c r="AA16" s="73">
        <f t="shared" si="0"/>
        <v>0</v>
      </c>
      <c r="AB16" s="74" t="str">
        <f>IF(AA16=100,"ОК"," ")</f>
        <v> </v>
      </c>
    </row>
    <row r="17" spans="2:28" s="72" customFormat="1" ht="12.75">
      <c r="B17" s="70">
        <v>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  <c r="Q17" s="71"/>
      <c r="R17" s="55"/>
      <c r="S17" s="57"/>
      <c r="T17" s="55"/>
      <c r="U17" s="57"/>
      <c r="V17" s="57"/>
      <c r="W17" s="78"/>
      <c r="X17" s="79"/>
      <c r="Y17" s="79"/>
      <c r="AA17" s="73">
        <f t="shared" si="0"/>
        <v>0</v>
      </c>
      <c r="AB17" s="74" t="str">
        <f t="shared" si="1"/>
        <v> </v>
      </c>
    </row>
    <row r="18" spans="2:28" s="72" customFormat="1" ht="12.75" customHeight="1">
      <c r="B18" s="70">
        <v>5</v>
      </c>
      <c r="C18" s="54">
        <v>88.1615</v>
      </c>
      <c r="D18" s="54">
        <v>3.4181</v>
      </c>
      <c r="E18" s="54">
        <v>1.5799</v>
      </c>
      <c r="F18" s="54">
        <v>0.2103</v>
      </c>
      <c r="G18" s="54">
        <v>0.4189</v>
      </c>
      <c r="H18" s="54">
        <v>0.0087</v>
      </c>
      <c r="I18" s="54">
        <v>0.0951</v>
      </c>
      <c r="J18" s="54">
        <v>0.0825</v>
      </c>
      <c r="K18" s="54">
        <v>0.088</v>
      </c>
      <c r="L18" s="54">
        <v>0.0112</v>
      </c>
      <c r="M18" s="54">
        <v>3.7269</v>
      </c>
      <c r="N18" s="54">
        <v>2.1989</v>
      </c>
      <c r="O18" s="54">
        <v>0.7691</v>
      </c>
      <c r="P18" s="81">
        <v>33.95</v>
      </c>
      <c r="Q18" s="71">
        <v>8110</v>
      </c>
      <c r="R18" s="55">
        <v>37.58</v>
      </c>
      <c r="S18" s="57">
        <v>8976</v>
      </c>
      <c r="T18" s="55">
        <v>47.03</v>
      </c>
      <c r="U18" s="75">
        <v>-8.1</v>
      </c>
      <c r="V18" s="57">
        <v>-6.9</v>
      </c>
      <c r="W18" s="78" t="s">
        <v>60</v>
      </c>
      <c r="X18" s="79">
        <v>0.007</v>
      </c>
      <c r="Y18" s="79">
        <v>0.0001</v>
      </c>
      <c r="AA18" s="73">
        <f>SUM(C18:N18)</f>
        <v>99.99999999999999</v>
      </c>
      <c r="AB18" s="74" t="str">
        <f>IF(AA18=100,"ОК"," ")</f>
        <v>ОК</v>
      </c>
    </row>
    <row r="19" spans="2:28" s="72" customFormat="1" ht="12.75">
      <c r="B19" s="70">
        <v>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81"/>
      <c r="Q19" s="56"/>
      <c r="R19" s="55"/>
      <c r="S19" s="57"/>
      <c r="T19" s="55"/>
      <c r="U19" s="57"/>
      <c r="V19" s="57"/>
      <c r="W19" s="78"/>
      <c r="X19" s="79"/>
      <c r="Y19" s="79"/>
      <c r="AA19" s="73">
        <f t="shared" si="0"/>
        <v>0</v>
      </c>
      <c r="AB19" s="74" t="str">
        <f t="shared" si="1"/>
        <v> </v>
      </c>
    </row>
    <row r="20" spans="2:28" s="84" customFormat="1" ht="12.75" customHeight="1">
      <c r="B20" s="82">
        <v>7</v>
      </c>
      <c r="C20" s="83">
        <v>89.403</v>
      </c>
      <c r="D20" s="83">
        <v>3.5171</v>
      </c>
      <c r="E20" s="83">
        <v>1.4429</v>
      </c>
      <c r="F20" s="83">
        <v>0.1932</v>
      </c>
      <c r="G20" s="83">
        <v>0.3692</v>
      </c>
      <c r="H20" s="83">
        <v>0.0033</v>
      </c>
      <c r="I20" s="83">
        <v>0.1018</v>
      </c>
      <c r="J20" s="83">
        <v>0.0799</v>
      </c>
      <c r="K20" s="83">
        <v>0.1119</v>
      </c>
      <c r="L20" s="83">
        <v>0.0092</v>
      </c>
      <c r="M20" s="83">
        <v>3.0082</v>
      </c>
      <c r="N20" s="83">
        <v>1.7603</v>
      </c>
      <c r="O20" s="83">
        <v>0.7589</v>
      </c>
      <c r="P20" s="81">
        <v>34.27</v>
      </c>
      <c r="Q20" s="71">
        <v>8176</v>
      </c>
      <c r="R20" s="81">
        <v>37.94</v>
      </c>
      <c r="S20" s="75">
        <v>9061</v>
      </c>
      <c r="T20" s="81">
        <v>47.8</v>
      </c>
      <c r="U20" s="75"/>
      <c r="V20" s="75"/>
      <c r="W20" s="78"/>
      <c r="X20" s="79"/>
      <c r="Y20" s="79"/>
      <c r="AA20" s="85">
        <f>SUM(C20:N20)</f>
        <v>100.00000000000001</v>
      </c>
      <c r="AB20" s="86" t="str">
        <f>IF(AA20=100,"ОК"," ")</f>
        <v>ОК</v>
      </c>
    </row>
    <row r="21" spans="2:29" ht="12.75">
      <c r="B21" s="17">
        <v>8</v>
      </c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2"/>
      <c r="P21" s="46"/>
      <c r="Q21" s="47"/>
      <c r="R21" s="46"/>
      <c r="S21" s="47"/>
      <c r="T21" s="46"/>
      <c r="U21" s="48"/>
      <c r="V21" s="48"/>
      <c r="W21" s="45"/>
      <c r="X21" s="45"/>
      <c r="Y21" s="18"/>
      <c r="AA21" s="4">
        <f t="shared" si="0"/>
        <v>0</v>
      </c>
      <c r="AB21" s="33" t="str">
        <f aca="true" t="shared" si="2" ref="AB21:AB43">IF(AA21=100,"ОК"," ")</f>
        <v> </v>
      </c>
      <c r="AC21"/>
    </row>
    <row r="22" spans="2:28" s="72" customFormat="1" ht="12.75">
      <c r="B22" s="70">
        <v>9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56"/>
      <c r="R22" s="55"/>
      <c r="S22" s="57"/>
      <c r="T22" s="55"/>
      <c r="U22" s="57"/>
      <c r="V22" s="57"/>
      <c r="W22" s="78"/>
      <c r="X22" s="79"/>
      <c r="Y22" s="79"/>
      <c r="AA22" s="73">
        <f t="shared" si="0"/>
        <v>0</v>
      </c>
      <c r="AB22" s="74" t="str">
        <f>IF(AA22=100,"ОК"," ")</f>
        <v> </v>
      </c>
    </row>
    <row r="23" spans="2:28" s="72" customFormat="1" ht="12.75">
      <c r="B23" s="70"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5"/>
      <c r="Q23" s="56"/>
      <c r="R23" s="55"/>
      <c r="S23" s="57"/>
      <c r="T23" s="55"/>
      <c r="U23" s="57"/>
      <c r="V23" s="57"/>
      <c r="W23" s="58"/>
      <c r="X23" s="59"/>
      <c r="Y23" s="60"/>
      <c r="AA23" s="73">
        <f t="shared" si="0"/>
        <v>0</v>
      </c>
      <c r="AB23" s="74" t="str">
        <f>IF(AA23=100,"ОК"," ")</f>
        <v> </v>
      </c>
    </row>
    <row r="24" spans="2:29" ht="12.75">
      <c r="B24" s="17">
        <v>11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62"/>
      <c r="P24" s="46"/>
      <c r="Q24" s="47"/>
      <c r="R24" s="46"/>
      <c r="S24" s="47"/>
      <c r="T24" s="46"/>
      <c r="U24" s="48"/>
      <c r="V24" s="48"/>
      <c r="W24" s="45"/>
      <c r="X24" s="45"/>
      <c r="Y24" s="18"/>
      <c r="AA24" s="4">
        <f t="shared" si="0"/>
        <v>0</v>
      </c>
      <c r="AB24" s="33" t="str">
        <f t="shared" si="2"/>
        <v> </v>
      </c>
      <c r="AC24"/>
    </row>
    <row r="25" spans="2:28" s="72" customFormat="1" ht="12.75">
      <c r="B25" s="70">
        <v>12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  <c r="Q25" s="56"/>
      <c r="R25" s="55"/>
      <c r="S25" s="57"/>
      <c r="T25" s="55"/>
      <c r="U25" s="57"/>
      <c r="V25" s="57"/>
      <c r="W25" s="78"/>
      <c r="X25" s="79"/>
      <c r="Y25" s="79"/>
      <c r="AA25" s="73">
        <f t="shared" si="0"/>
        <v>0</v>
      </c>
      <c r="AB25" s="74" t="str">
        <f t="shared" si="2"/>
        <v> </v>
      </c>
    </row>
    <row r="26" spans="2:29" ht="12.75">
      <c r="B26" s="17">
        <v>13</v>
      </c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2"/>
      <c r="P26" s="46"/>
      <c r="Q26" s="47"/>
      <c r="R26" s="46"/>
      <c r="S26" s="47"/>
      <c r="T26" s="46"/>
      <c r="U26" s="48"/>
      <c r="V26" s="48"/>
      <c r="W26" s="45"/>
      <c r="X26" s="45"/>
      <c r="Y26" s="18"/>
      <c r="AA26" s="4">
        <f t="shared" si="0"/>
        <v>0</v>
      </c>
      <c r="AB26" s="33" t="str">
        <f t="shared" si="2"/>
        <v> </v>
      </c>
      <c r="AC26"/>
    </row>
    <row r="27" spans="2:28" s="72" customFormat="1" ht="12.75" customHeight="1">
      <c r="B27" s="70">
        <v>14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"/>
      <c r="Q27" s="56"/>
      <c r="R27" s="55"/>
      <c r="S27" s="56"/>
      <c r="T27" s="55"/>
      <c r="U27" s="57"/>
      <c r="V27" s="75"/>
      <c r="W27" s="58"/>
      <c r="X27" s="57"/>
      <c r="Y27" s="57"/>
      <c r="AA27" s="73">
        <f>SUM(C27:N27)</f>
        <v>0</v>
      </c>
      <c r="AB27" s="74" t="str">
        <f>IF(AA27=100,"ОК"," ")</f>
        <v> </v>
      </c>
    </row>
    <row r="28" spans="2:28" s="72" customFormat="1" ht="12.75">
      <c r="B28" s="70">
        <v>15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/>
      <c r="Q28" s="56"/>
      <c r="R28" s="55"/>
      <c r="S28" s="56"/>
      <c r="T28" s="55"/>
      <c r="U28" s="57"/>
      <c r="V28" s="75"/>
      <c r="W28" s="58"/>
      <c r="X28" s="57"/>
      <c r="Y28" s="57"/>
      <c r="AA28" s="73">
        <f t="shared" si="0"/>
        <v>0</v>
      </c>
      <c r="AB28" s="74" t="str">
        <f>IF(AA28=100,"ОК"," ")</f>
        <v> </v>
      </c>
    </row>
    <row r="29" spans="2:28" s="72" customFormat="1" ht="12.75">
      <c r="B29" s="70">
        <v>16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56"/>
      <c r="R29" s="55"/>
      <c r="S29" s="56"/>
      <c r="T29" s="55"/>
      <c r="U29" s="57"/>
      <c r="V29" s="75"/>
      <c r="W29" s="58"/>
      <c r="X29" s="57"/>
      <c r="Y29" s="57"/>
      <c r="AA29" s="73">
        <f t="shared" si="0"/>
        <v>0</v>
      </c>
      <c r="AB29" s="74" t="str">
        <f t="shared" si="2"/>
        <v> </v>
      </c>
    </row>
    <row r="30" spans="2:28" s="72" customFormat="1" ht="12.75" customHeight="1">
      <c r="B30" s="70">
        <v>17</v>
      </c>
      <c r="C30" s="54">
        <v>90.4657</v>
      </c>
      <c r="D30" s="54">
        <v>3.7521</v>
      </c>
      <c r="E30" s="54">
        <v>1.2676</v>
      </c>
      <c r="F30" s="54">
        <v>0.1744</v>
      </c>
      <c r="G30" s="54">
        <v>0.3021</v>
      </c>
      <c r="H30" s="54">
        <v>0.0099</v>
      </c>
      <c r="I30" s="54">
        <v>0.0746</v>
      </c>
      <c r="J30" s="54">
        <v>0.0597</v>
      </c>
      <c r="K30" s="54">
        <v>0.0988</v>
      </c>
      <c r="L30" s="54">
        <v>0.0116</v>
      </c>
      <c r="M30" s="54">
        <v>2.7128</v>
      </c>
      <c r="N30" s="54">
        <v>1.0707</v>
      </c>
      <c r="O30" s="54">
        <v>0.7458</v>
      </c>
      <c r="P30" s="81">
        <v>34.45</v>
      </c>
      <c r="Q30" s="56">
        <v>8227</v>
      </c>
      <c r="R30" s="55">
        <v>38.14</v>
      </c>
      <c r="S30" s="56">
        <v>9107</v>
      </c>
      <c r="T30" s="55">
        <v>48.46</v>
      </c>
      <c r="U30" s="57"/>
      <c r="V30" s="75"/>
      <c r="W30" s="58"/>
      <c r="X30" s="57"/>
      <c r="Y30" s="57"/>
      <c r="AA30" s="73">
        <f>SUM(C30:N30)</f>
        <v>100.00000000000001</v>
      </c>
      <c r="AB30" s="74" t="str">
        <f>IF(AA30=100,"ОК"," ")</f>
        <v>ОК</v>
      </c>
    </row>
    <row r="31" spans="2:28" s="72" customFormat="1" ht="12.75">
      <c r="B31" s="70">
        <v>18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5"/>
      <c r="Q31" s="56"/>
      <c r="R31" s="55"/>
      <c r="S31" s="56"/>
      <c r="T31" s="55"/>
      <c r="U31" s="57"/>
      <c r="V31" s="75"/>
      <c r="W31" s="58"/>
      <c r="X31" s="57"/>
      <c r="Y31" s="57"/>
      <c r="AA31" s="73">
        <f t="shared" si="0"/>
        <v>0</v>
      </c>
      <c r="AB31" s="74" t="str">
        <f>IF(AA31=100,"ОК"," ")</f>
        <v> </v>
      </c>
    </row>
    <row r="32" spans="2:29" ht="12.75">
      <c r="B32" s="19">
        <v>19</v>
      </c>
      <c r="C32" s="18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2"/>
      <c r="P32" s="46"/>
      <c r="Q32" s="47"/>
      <c r="R32" s="46"/>
      <c r="S32" s="47"/>
      <c r="T32" s="46"/>
      <c r="U32" s="48"/>
      <c r="V32" s="48"/>
      <c r="W32" s="45"/>
      <c r="X32" s="45"/>
      <c r="Y32" s="18"/>
      <c r="AA32" s="4">
        <f t="shared" si="0"/>
        <v>0</v>
      </c>
      <c r="AB32" s="33" t="str">
        <f t="shared" si="2"/>
        <v> </v>
      </c>
      <c r="AC32"/>
    </row>
    <row r="33" spans="2:29" ht="12.75">
      <c r="B33" s="19">
        <v>20</v>
      </c>
      <c r="C33" s="1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62"/>
      <c r="P33" s="46"/>
      <c r="Q33" s="47"/>
      <c r="R33" s="46"/>
      <c r="S33" s="47"/>
      <c r="T33" s="46"/>
      <c r="U33" s="48"/>
      <c r="V33" s="48"/>
      <c r="W33" s="45"/>
      <c r="X33" s="45"/>
      <c r="Y33" s="18"/>
      <c r="AA33" s="4">
        <f t="shared" si="0"/>
        <v>0</v>
      </c>
      <c r="AB33" s="33" t="str">
        <f t="shared" si="2"/>
        <v> </v>
      </c>
      <c r="AC33"/>
    </row>
    <row r="34" spans="2:28" s="72" customFormat="1" ht="12.75">
      <c r="B34" s="70">
        <v>21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5"/>
      <c r="Q34" s="56"/>
      <c r="R34" s="55"/>
      <c r="S34" s="56"/>
      <c r="T34" s="55"/>
      <c r="U34" s="57"/>
      <c r="V34" s="75"/>
      <c r="W34" s="58"/>
      <c r="X34" s="57"/>
      <c r="Y34" s="57"/>
      <c r="AA34" s="73">
        <f t="shared" si="0"/>
        <v>0</v>
      </c>
      <c r="AB34" s="74" t="str">
        <f t="shared" si="2"/>
        <v> </v>
      </c>
    </row>
    <row r="35" spans="2:29" ht="12.75">
      <c r="B35" s="19">
        <v>22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81"/>
      <c r="Q35" s="56"/>
      <c r="R35" s="55"/>
      <c r="S35" s="56"/>
      <c r="T35" s="55"/>
      <c r="U35" s="57"/>
      <c r="V35" s="75"/>
      <c r="W35" s="45"/>
      <c r="X35" s="45"/>
      <c r="Y35" s="18"/>
      <c r="AA35" s="4">
        <f t="shared" si="0"/>
        <v>0</v>
      </c>
      <c r="AB35" s="33" t="str">
        <f t="shared" si="2"/>
        <v> </v>
      </c>
      <c r="AC35"/>
    </row>
    <row r="36" spans="2:28" s="72" customFormat="1" ht="12.75" customHeight="1">
      <c r="B36" s="70">
        <v>23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81"/>
      <c r="Q36" s="56"/>
      <c r="R36" s="55"/>
      <c r="S36" s="56"/>
      <c r="T36" s="55"/>
      <c r="U36" s="57"/>
      <c r="V36" s="75"/>
      <c r="W36" s="58"/>
      <c r="X36" s="57"/>
      <c r="Y36" s="57"/>
      <c r="AA36" s="73"/>
      <c r="AB36" s="74"/>
    </row>
    <row r="37" spans="2:28" s="72" customFormat="1" ht="12.75" customHeight="1">
      <c r="B37" s="70">
        <v>24</v>
      </c>
      <c r="C37" s="54">
        <v>90.2745</v>
      </c>
      <c r="D37" s="54">
        <v>3.8531</v>
      </c>
      <c r="E37" s="54">
        <v>1.3273</v>
      </c>
      <c r="F37" s="54">
        <v>0.1706</v>
      </c>
      <c r="G37" s="54">
        <v>0.2964</v>
      </c>
      <c r="H37" s="54">
        <v>0.0121</v>
      </c>
      <c r="I37" s="54">
        <v>0.0807</v>
      </c>
      <c r="J37" s="54">
        <v>0.0692</v>
      </c>
      <c r="K37" s="54">
        <v>0.1122</v>
      </c>
      <c r="L37" s="54">
        <v>0.0124</v>
      </c>
      <c r="M37" s="54">
        <v>2.7472</v>
      </c>
      <c r="N37" s="54">
        <v>1.0443</v>
      </c>
      <c r="O37" s="54">
        <v>0.7477</v>
      </c>
      <c r="P37" s="55">
        <v>34.53</v>
      </c>
      <c r="Q37" s="56">
        <v>8247</v>
      </c>
      <c r="R37" s="55">
        <v>38.22</v>
      </c>
      <c r="S37" s="56">
        <v>9130</v>
      </c>
      <c r="T37" s="55">
        <v>48.52</v>
      </c>
      <c r="U37" s="57">
        <v>-3.5</v>
      </c>
      <c r="V37" s="57" t="s">
        <v>64</v>
      </c>
      <c r="W37" s="58"/>
      <c r="X37" s="57"/>
      <c r="Y37" s="57"/>
      <c r="AA37" s="73">
        <f>SUM(C37:N37)</f>
        <v>100</v>
      </c>
      <c r="AB37" s="74"/>
    </row>
    <row r="38" spans="2:29" ht="12.75">
      <c r="B38" s="19">
        <v>25</v>
      </c>
      <c r="C38" s="1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62"/>
      <c r="P38" s="46"/>
      <c r="Q38" s="47"/>
      <c r="R38" s="46"/>
      <c r="S38" s="47"/>
      <c r="T38" s="46"/>
      <c r="U38" s="48"/>
      <c r="V38" s="48"/>
      <c r="W38" s="45"/>
      <c r="X38" s="45"/>
      <c r="Y38" s="18"/>
      <c r="AA38" s="4">
        <f t="shared" si="0"/>
        <v>0</v>
      </c>
      <c r="AB38" s="33" t="str">
        <f t="shared" si="2"/>
        <v> </v>
      </c>
      <c r="AC38"/>
    </row>
    <row r="39" spans="2:29" ht="12.75">
      <c r="B39" s="19">
        <v>26</v>
      </c>
      <c r="C39" s="1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62"/>
      <c r="P39" s="46"/>
      <c r="Q39" s="47"/>
      <c r="R39" s="46"/>
      <c r="S39" s="47"/>
      <c r="T39" s="46"/>
      <c r="U39" s="48"/>
      <c r="V39" s="48"/>
      <c r="W39" s="45"/>
      <c r="X39" s="45"/>
      <c r="Y39" s="18"/>
      <c r="AA39" s="4">
        <f t="shared" si="0"/>
        <v>0</v>
      </c>
      <c r="AB39" s="33" t="str">
        <f t="shared" si="2"/>
        <v> </v>
      </c>
      <c r="AC39"/>
    </row>
    <row r="40" spans="2:28" s="72" customFormat="1" ht="12.75">
      <c r="B40" s="70">
        <v>27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5"/>
      <c r="Q40" s="56"/>
      <c r="R40" s="55"/>
      <c r="S40" s="56"/>
      <c r="T40" s="55"/>
      <c r="U40" s="80"/>
      <c r="V40" s="80"/>
      <c r="W40" s="58"/>
      <c r="X40" s="57"/>
      <c r="Y40" s="57"/>
      <c r="AA40" s="73">
        <f t="shared" si="0"/>
        <v>0</v>
      </c>
      <c r="AB40" s="74" t="str">
        <f t="shared" si="2"/>
        <v> </v>
      </c>
    </row>
    <row r="41" spans="2:28" s="72" customFormat="1" ht="12.75" customHeight="1">
      <c r="B41" s="70">
        <v>28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81"/>
      <c r="Q41" s="56"/>
      <c r="R41" s="55"/>
      <c r="S41" s="56"/>
      <c r="T41" s="55"/>
      <c r="U41" s="57"/>
      <c r="V41" s="75"/>
      <c r="W41" s="58"/>
      <c r="X41" s="57"/>
      <c r="Y41" s="57"/>
      <c r="AA41" s="73">
        <f>SUM(C41:N41)</f>
        <v>0</v>
      </c>
      <c r="AB41" s="74" t="str">
        <f>IF(AA41=100,"ОК"," ")</f>
        <v> </v>
      </c>
    </row>
    <row r="42" spans="2:28" s="72" customFormat="1" ht="12.75">
      <c r="B42" s="70">
        <v>29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5"/>
      <c r="Q42" s="56"/>
      <c r="R42" s="55"/>
      <c r="S42" s="56"/>
      <c r="T42" s="55"/>
      <c r="U42" s="57"/>
      <c r="V42" s="75"/>
      <c r="W42" s="58"/>
      <c r="X42" s="57"/>
      <c r="Y42" s="57"/>
      <c r="AA42" s="73">
        <f t="shared" si="0"/>
        <v>0</v>
      </c>
      <c r="AB42" s="74" t="str">
        <f t="shared" si="2"/>
        <v> </v>
      </c>
    </row>
    <row r="43" spans="2:28" s="72" customFormat="1" ht="12.75">
      <c r="B43" s="70">
        <v>30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/>
      <c r="Q43" s="56"/>
      <c r="R43" s="55"/>
      <c r="S43" s="56"/>
      <c r="T43" s="55"/>
      <c r="U43" s="57"/>
      <c r="V43" s="75"/>
      <c r="W43" s="59"/>
      <c r="X43" s="57"/>
      <c r="Y43" s="57"/>
      <c r="AA43" s="73">
        <f t="shared" si="0"/>
        <v>0</v>
      </c>
      <c r="AB43" s="74" t="str">
        <f t="shared" si="2"/>
        <v> </v>
      </c>
    </row>
    <row r="44" spans="2:29" ht="13.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24.75" customHeight="1">
      <c r="C45" s="1"/>
      <c r="D45" s="1"/>
    </row>
    <row r="46" spans="3:29" s="1" customFormat="1" ht="15">
      <c r="C46" s="13" t="s">
        <v>48</v>
      </c>
      <c r="D46" s="13"/>
      <c r="E46" s="13"/>
      <c r="F46" s="13"/>
      <c r="G46" s="13"/>
      <c r="H46" s="13"/>
      <c r="I46" s="13"/>
      <c r="J46" s="13"/>
      <c r="K46" s="13"/>
      <c r="L46" s="64"/>
      <c r="M46" s="13"/>
      <c r="N46" s="13"/>
      <c r="O46" s="13"/>
      <c r="P46" s="13" t="s">
        <v>58</v>
      </c>
      <c r="Q46" s="13"/>
      <c r="R46" s="13"/>
      <c r="S46" s="13"/>
      <c r="T46" s="63"/>
      <c r="U46" s="64"/>
      <c r="V46" s="64"/>
      <c r="W46" s="96">
        <v>42674</v>
      </c>
      <c r="X46" s="97"/>
      <c r="Y46" s="65"/>
      <c r="AC46" s="66"/>
    </row>
    <row r="47" spans="4:29" s="1" customFormat="1" ht="12.75">
      <c r="D47" s="1" t="s">
        <v>27</v>
      </c>
      <c r="M47" s="2" t="s">
        <v>0</v>
      </c>
      <c r="O47" s="2"/>
      <c r="P47" s="67" t="s">
        <v>29</v>
      </c>
      <c r="Q47" s="67"/>
      <c r="T47" s="2"/>
      <c r="U47" s="2"/>
      <c r="W47" s="2"/>
      <c r="X47" s="2" t="s">
        <v>16</v>
      </c>
      <c r="AC47" s="66"/>
    </row>
    <row r="48" spans="3:29" s="1" customFormat="1" ht="18" customHeight="1">
      <c r="C48" s="13" t="s">
        <v>50</v>
      </c>
      <c r="D48" s="13"/>
      <c r="E48" s="13"/>
      <c r="F48" s="13"/>
      <c r="G48" s="13"/>
      <c r="H48" s="13"/>
      <c r="I48" s="13"/>
      <c r="J48" s="13"/>
      <c r="K48" s="13"/>
      <c r="L48" s="64"/>
      <c r="M48" s="64"/>
      <c r="N48" s="13"/>
      <c r="O48" s="13" t="s">
        <v>1</v>
      </c>
      <c r="P48" s="13" t="s">
        <v>59</v>
      </c>
      <c r="Q48" s="13"/>
      <c r="R48" s="13"/>
      <c r="S48" s="13"/>
      <c r="T48" s="13"/>
      <c r="U48" s="64"/>
      <c r="V48" s="64"/>
      <c r="W48" s="96">
        <v>42674</v>
      </c>
      <c r="X48" s="97"/>
      <c r="Y48" s="13"/>
      <c r="AC48" s="66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U49" s="2"/>
      <c r="W49" s="2"/>
      <c r="X49" s="1" t="s">
        <v>16</v>
      </c>
      <c r="AC49" s="66"/>
    </row>
    <row r="53" spans="3:10" ht="12.75">
      <c r="C53" s="123"/>
      <c r="D53" s="124"/>
      <c r="E53" s="124"/>
      <c r="F53" s="124"/>
      <c r="G53" s="124"/>
      <c r="H53" s="124"/>
      <c r="I53" s="124"/>
      <c r="J53" s="124"/>
    </row>
  </sheetData>
  <sheetProtection/>
  <mergeCells count="31">
    <mergeCell ref="C6:AA6"/>
    <mergeCell ref="Y10:Y13"/>
    <mergeCell ref="U10:U13"/>
    <mergeCell ref="D11:D13"/>
    <mergeCell ref="G11:G13"/>
    <mergeCell ref="M11:M13"/>
    <mergeCell ref="B7:Y7"/>
    <mergeCell ref="B8:Y8"/>
    <mergeCell ref="W48:X48"/>
    <mergeCell ref="E11:E13"/>
    <mergeCell ref="L11:L13"/>
    <mergeCell ref="P11:P13"/>
    <mergeCell ref="N11:N13"/>
    <mergeCell ref="B10:B13"/>
    <mergeCell ref="S11:S13"/>
    <mergeCell ref="W46:X46"/>
    <mergeCell ref="I11:I13"/>
    <mergeCell ref="O11:O13"/>
    <mergeCell ref="F11:F13"/>
    <mergeCell ref="W10:W13"/>
    <mergeCell ref="K11:K13"/>
    <mergeCell ref="R11:R13"/>
    <mergeCell ref="Q11:Q13"/>
    <mergeCell ref="H11:H13"/>
    <mergeCell ref="X10:X13"/>
    <mergeCell ref="C10:N10"/>
    <mergeCell ref="T11:T13"/>
    <mergeCell ref="O10:T10"/>
    <mergeCell ref="V10:V13"/>
    <mergeCell ref="J11:J13"/>
    <mergeCell ref="C11:C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zoomScale="84" zoomScaleNormal="84" zoomScaleSheetLayoutView="80" workbookViewId="0" topLeftCell="A34">
      <selection activeCell="V54" sqref="V5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40" t="s">
        <v>30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40" t="s">
        <v>31</v>
      </c>
      <c r="C2" s="40"/>
      <c r="D2" s="40"/>
      <c r="E2" s="40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41" t="s">
        <v>51</v>
      </c>
      <c r="C3" s="41"/>
      <c r="D3" s="41"/>
      <c r="E3" s="40"/>
      <c r="F3" s="40"/>
      <c r="G3" s="40"/>
      <c r="H3" s="40"/>
      <c r="I3" s="39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2:25" ht="15">
      <c r="B5" s="39"/>
      <c r="C5" s="110" t="s">
        <v>36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22"/>
    </row>
    <row r="6" spans="2:25" ht="18" customHeight="1">
      <c r="B6" s="111" t="s">
        <v>54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24"/>
    </row>
    <row r="7" spans="2:25" ht="18" customHeight="1">
      <c r="B7" s="113" t="s">
        <v>62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23"/>
    </row>
    <row r="8" spans="2:25" ht="18" customHeight="1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23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5"/>
    </row>
    <row r="10" spans="2:26" ht="30" customHeight="1">
      <c r="B10" s="89" t="s">
        <v>26</v>
      </c>
      <c r="C10" s="92" t="s">
        <v>40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121" t="s">
        <v>41</v>
      </c>
      <c r="X10" s="117" t="s">
        <v>43</v>
      </c>
      <c r="Y10" s="26"/>
      <c r="Z10"/>
    </row>
    <row r="11" spans="2:26" ht="48.75" customHeight="1">
      <c r="B11" s="90"/>
      <c r="C11" s="98" t="s">
        <v>55</v>
      </c>
      <c r="D11" s="95" t="s">
        <v>57</v>
      </c>
      <c r="E11" s="95" t="s">
        <v>56</v>
      </c>
      <c r="F11" s="95"/>
      <c r="G11" s="95"/>
      <c r="H11" s="95"/>
      <c r="I11" s="95"/>
      <c r="J11" s="95"/>
      <c r="K11" s="95"/>
      <c r="L11" s="95"/>
      <c r="M11" s="89"/>
      <c r="N11" s="89"/>
      <c r="O11" s="89"/>
      <c r="P11" s="89"/>
      <c r="Q11" s="89"/>
      <c r="R11" s="89"/>
      <c r="S11" s="89"/>
      <c r="T11" s="89"/>
      <c r="U11" s="89"/>
      <c r="V11" s="107"/>
      <c r="W11" s="121"/>
      <c r="X11" s="118"/>
      <c r="Y11" s="26"/>
      <c r="Z11"/>
    </row>
    <row r="12" spans="2:26" ht="15.75" customHeight="1">
      <c r="B12" s="90"/>
      <c r="C12" s="98"/>
      <c r="D12" s="95"/>
      <c r="E12" s="95"/>
      <c r="F12" s="95"/>
      <c r="G12" s="95"/>
      <c r="H12" s="95"/>
      <c r="I12" s="95"/>
      <c r="J12" s="95"/>
      <c r="K12" s="95"/>
      <c r="L12" s="95"/>
      <c r="M12" s="90"/>
      <c r="N12" s="90"/>
      <c r="O12" s="90"/>
      <c r="P12" s="90"/>
      <c r="Q12" s="90"/>
      <c r="R12" s="90"/>
      <c r="S12" s="90"/>
      <c r="T12" s="90"/>
      <c r="U12" s="90"/>
      <c r="V12" s="108"/>
      <c r="W12" s="121"/>
      <c r="X12" s="118"/>
      <c r="Y12" s="26"/>
      <c r="Z12"/>
    </row>
    <row r="13" spans="2:26" ht="30" customHeight="1">
      <c r="B13" s="99"/>
      <c r="C13" s="98"/>
      <c r="D13" s="95"/>
      <c r="E13" s="95"/>
      <c r="F13" s="95"/>
      <c r="G13" s="95"/>
      <c r="H13" s="95"/>
      <c r="I13" s="95"/>
      <c r="J13" s="95"/>
      <c r="K13" s="95"/>
      <c r="L13" s="95"/>
      <c r="M13" s="91"/>
      <c r="N13" s="91"/>
      <c r="O13" s="91"/>
      <c r="P13" s="91"/>
      <c r="Q13" s="91"/>
      <c r="R13" s="91"/>
      <c r="S13" s="91"/>
      <c r="T13" s="91"/>
      <c r="U13" s="91"/>
      <c r="V13" s="109"/>
      <c r="W13" s="121"/>
      <c r="X13" s="119"/>
      <c r="Y13" s="26"/>
      <c r="Z13"/>
    </row>
    <row r="14" spans="2:27" ht="15.75" customHeight="1">
      <c r="B14" s="17">
        <v>1</v>
      </c>
      <c r="C14" s="68">
        <v>40496.53</v>
      </c>
      <c r="D14" s="68">
        <v>7337.03</v>
      </c>
      <c r="E14" s="68">
        <v>75324.47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36">
        <f>SUM(C14:V14)</f>
        <v>123158.03</v>
      </c>
      <c r="X14" s="50">
        <v>34.09</v>
      </c>
      <c r="Y14" s="27"/>
      <c r="Z14" s="115" t="s">
        <v>44</v>
      </c>
      <c r="AA14" s="115"/>
    </row>
    <row r="15" spans="2:27" ht="15.75">
      <c r="B15" s="17">
        <v>2</v>
      </c>
      <c r="C15" s="68">
        <v>41790.86</v>
      </c>
      <c r="D15" s="68">
        <v>6598.22</v>
      </c>
      <c r="E15" s="68">
        <v>68819.55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36">
        <f aca="true" t="shared" si="0" ref="W15:W43">SUM(C15:V15)</f>
        <v>117208.63</v>
      </c>
      <c r="X15" s="34">
        <f>IF(Паспорт!P15&gt;0,Паспорт!P15,X14)</f>
        <v>34.09</v>
      </c>
      <c r="Y15" s="27"/>
      <c r="Z15" s="115"/>
      <c r="AA15" s="115"/>
    </row>
    <row r="16" spans="2:27" ht="15.75">
      <c r="B16" s="17">
        <v>3</v>
      </c>
      <c r="C16" s="68">
        <v>38502.07</v>
      </c>
      <c r="D16" s="68">
        <v>8869.41</v>
      </c>
      <c r="E16" s="68">
        <v>68947.52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36">
        <f t="shared" si="0"/>
        <v>116319</v>
      </c>
      <c r="X16" s="34">
        <f>IF(Паспорт!P16&gt;0,Паспорт!P16,X15)</f>
        <v>34.09</v>
      </c>
      <c r="Y16" s="27"/>
      <c r="Z16" s="115"/>
      <c r="AA16" s="115"/>
    </row>
    <row r="17" spans="2:27" ht="15.75">
      <c r="B17" s="17">
        <v>4</v>
      </c>
      <c r="C17" s="68">
        <v>35609.27</v>
      </c>
      <c r="D17" s="68">
        <v>9632.01</v>
      </c>
      <c r="E17" s="68">
        <v>64567.58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36">
        <f t="shared" si="0"/>
        <v>109808.86</v>
      </c>
      <c r="X17" s="34">
        <f>IF(Паспорт!P17&gt;0,Паспорт!P17,X16)</f>
        <v>34.09</v>
      </c>
      <c r="Y17" s="27"/>
      <c r="Z17" s="115"/>
      <c r="AA17" s="115"/>
    </row>
    <row r="18" spans="2:27" ht="15.75">
      <c r="B18" s="17">
        <v>5</v>
      </c>
      <c r="C18" s="68">
        <v>36411.05</v>
      </c>
      <c r="D18" s="68">
        <v>12480.21</v>
      </c>
      <c r="E18" s="68">
        <v>66379.27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36">
        <f t="shared" si="0"/>
        <v>115270.53</v>
      </c>
      <c r="X18" s="34">
        <f>IF(Паспорт!P18&gt;0,Паспорт!P18,X17)</f>
        <v>33.95</v>
      </c>
      <c r="Y18" s="27"/>
      <c r="Z18" s="115"/>
      <c r="AA18" s="115"/>
    </row>
    <row r="19" spans="2:27" ht="15.75" customHeight="1">
      <c r="B19" s="17">
        <v>6</v>
      </c>
      <c r="C19" s="68">
        <v>37215.91</v>
      </c>
      <c r="D19" s="68">
        <v>12819</v>
      </c>
      <c r="E19" s="68">
        <v>68786.21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36">
        <f t="shared" si="0"/>
        <v>118821.12000000001</v>
      </c>
      <c r="X19" s="34">
        <f>IF(Паспорт!P19&gt;0,Паспорт!P19,X18)</f>
        <v>33.95</v>
      </c>
      <c r="Y19" s="27"/>
      <c r="Z19" s="115"/>
      <c r="AA19" s="115"/>
    </row>
    <row r="20" spans="2:27" ht="15.75">
      <c r="B20" s="17">
        <v>7</v>
      </c>
      <c r="C20" s="68">
        <v>35936.88</v>
      </c>
      <c r="D20" s="68">
        <v>13201.39</v>
      </c>
      <c r="E20" s="68">
        <v>69518.41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36">
        <f t="shared" si="0"/>
        <v>118656.68</v>
      </c>
      <c r="X20" s="34">
        <f>IF(Паспорт!P20&gt;0,Паспорт!P20,X19)</f>
        <v>34.27</v>
      </c>
      <c r="Y20" s="27"/>
      <c r="Z20" s="115"/>
      <c r="AA20" s="115"/>
    </row>
    <row r="21" spans="2:27" ht="15.75">
      <c r="B21" s="17">
        <v>8</v>
      </c>
      <c r="C21" s="68">
        <v>38867.95</v>
      </c>
      <c r="D21" s="68">
        <v>10844.79</v>
      </c>
      <c r="E21" s="68">
        <v>74380.06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36">
        <f t="shared" si="0"/>
        <v>124092.79999999999</v>
      </c>
      <c r="X21" s="34">
        <f>IF(Паспорт!P21&gt;0,Паспорт!P21,X20)</f>
        <v>34.27</v>
      </c>
      <c r="Y21" s="27"/>
      <c r="Z21" s="115"/>
      <c r="AA21" s="115"/>
    </row>
    <row r="22" spans="2:26" ht="15" customHeight="1">
      <c r="B22" s="17">
        <v>9</v>
      </c>
      <c r="C22" s="68">
        <v>47969.95</v>
      </c>
      <c r="D22" s="68">
        <v>9809.37</v>
      </c>
      <c r="E22" s="68">
        <v>81393.66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36">
        <f t="shared" si="0"/>
        <v>139172.98</v>
      </c>
      <c r="X22" s="34">
        <f>IF(Паспорт!P22&gt;0,Паспорт!P22,X21)</f>
        <v>34.27</v>
      </c>
      <c r="Y22" s="27"/>
      <c r="Z22" s="32"/>
    </row>
    <row r="23" spans="2:26" ht="15.75">
      <c r="B23" s="17">
        <v>10</v>
      </c>
      <c r="C23" s="68">
        <v>44610.84</v>
      </c>
      <c r="D23" s="68">
        <v>12482.85</v>
      </c>
      <c r="E23" s="68">
        <v>84079.36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36">
        <f t="shared" si="0"/>
        <v>141173.05</v>
      </c>
      <c r="X23" s="34">
        <f>IF(Паспорт!P23&gt;0,Паспорт!P23,X22)</f>
        <v>34.27</v>
      </c>
      <c r="Y23" s="27"/>
      <c r="Z23" s="32"/>
    </row>
    <row r="24" spans="2:26" ht="15.75">
      <c r="B24" s="17">
        <v>11</v>
      </c>
      <c r="C24" s="68">
        <v>46636.98</v>
      </c>
      <c r="D24" s="68">
        <v>11525.97</v>
      </c>
      <c r="E24" s="68">
        <v>62754.43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36">
        <f t="shared" si="0"/>
        <v>120917.38</v>
      </c>
      <c r="X24" s="34">
        <f>IF(Паспорт!P24&gt;0,Паспорт!P24,X23)</f>
        <v>34.27</v>
      </c>
      <c r="Y24" s="27"/>
      <c r="Z24" s="32"/>
    </row>
    <row r="25" spans="2:26" ht="15.75">
      <c r="B25" s="17">
        <v>12</v>
      </c>
      <c r="C25" s="68">
        <v>52777.66</v>
      </c>
      <c r="D25" s="68">
        <v>14092.99</v>
      </c>
      <c r="E25" s="68">
        <v>83874.98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36">
        <f t="shared" si="0"/>
        <v>150745.63</v>
      </c>
      <c r="X25" s="34">
        <f>IF(Паспорт!P25&gt;0,Паспорт!P25,X24)</f>
        <v>34.27</v>
      </c>
      <c r="Y25" s="27"/>
      <c r="Z25" s="32"/>
    </row>
    <row r="26" spans="2:26" ht="15.75">
      <c r="B26" s="17">
        <v>13</v>
      </c>
      <c r="C26" s="68">
        <v>61373.91</v>
      </c>
      <c r="D26" s="68">
        <v>13841.46</v>
      </c>
      <c r="E26" s="68">
        <v>109626.67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36">
        <f t="shared" si="0"/>
        <v>184842.03999999998</v>
      </c>
      <c r="X26" s="34">
        <f>IF(Паспорт!P26&gt;0,Паспорт!P26,X25)</f>
        <v>34.27</v>
      </c>
      <c r="Y26" s="27"/>
      <c r="Z26" s="32"/>
    </row>
    <row r="27" spans="2:26" ht="15.75">
      <c r="B27" s="17">
        <v>14</v>
      </c>
      <c r="C27" s="68">
        <v>70073.18</v>
      </c>
      <c r="D27" s="68">
        <v>11340.22</v>
      </c>
      <c r="E27" s="68">
        <v>124831.51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36">
        <f t="shared" si="0"/>
        <v>206244.90999999997</v>
      </c>
      <c r="X27" s="34">
        <f>IF(Паспорт!P27&gt;0,Паспорт!P27,X26)</f>
        <v>34.27</v>
      </c>
      <c r="Y27" s="27"/>
      <c r="Z27" s="32"/>
    </row>
    <row r="28" spans="2:26" ht="15.75">
      <c r="B28" s="17">
        <v>15</v>
      </c>
      <c r="C28" s="68">
        <v>73663.67</v>
      </c>
      <c r="D28" s="68">
        <v>10755.67</v>
      </c>
      <c r="E28" s="68">
        <v>132849.45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36">
        <f t="shared" si="0"/>
        <v>217268.79</v>
      </c>
      <c r="X28" s="34">
        <f>IF(Паспорт!P28&gt;0,Паспорт!P28,X27)</f>
        <v>34.27</v>
      </c>
      <c r="Y28" s="27"/>
      <c r="Z28" s="32"/>
    </row>
    <row r="29" spans="2:26" ht="15.75">
      <c r="B29" s="19">
        <v>16</v>
      </c>
      <c r="C29" s="68">
        <v>79231.16</v>
      </c>
      <c r="D29" s="68">
        <v>9653.85</v>
      </c>
      <c r="E29" s="68">
        <v>130557.05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36">
        <f t="shared" si="0"/>
        <v>219442.06</v>
      </c>
      <c r="X29" s="34">
        <f>IF(Паспорт!P29&gt;0,Паспорт!P29,X28)</f>
        <v>34.27</v>
      </c>
      <c r="Y29" s="27"/>
      <c r="Z29" s="32"/>
    </row>
    <row r="30" spans="2:26" ht="15.75">
      <c r="B30" s="19">
        <v>17</v>
      </c>
      <c r="C30" s="68">
        <v>140906.38</v>
      </c>
      <c r="D30" s="68">
        <v>73942.05</v>
      </c>
      <c r="E30" s="68">
        <v>193951.45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36">
        <f t="shared" si="0"/>
        <v>408799.88</v>
      </c>
      <c r="X30" s="34">
        <f>IF(Паспорт!P30&gt;0,Паспорт!P30,X29)</f>
        <v>34.45</v>
      </c>
      <c r="Y30" s="27"/>
      <c r="Z30" s="32"/>
    </row>
    <row r="31" spans="2:26" ht="15.75">
      <c r="B31" s="19">
        <v>18</v>
      </c>
      <c r="C31" s="68">
        <v>150992.53</v>
      </c>
      <c r="D31" s="68">
        <v>108136.34</v>
      </c>
      <c r="E31" s="68">
        <v>216397.48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36">
        <f t="shared" si="0"/>
        <v>475526.35</v>
      </c>
      <c r="X31" s="34">
        <f>IF(Паспорт!P31&gt;0,Паспорт!P31,X30)</f>
        <v>34.45</v>
      </c>
      <c r="Y31" s="27"/>
      <c r="Z31" s="32"/>
    </row>
    <row r="32" spans="2:26" ht="15.75">
      <c r="B32" s="19">
        <v>19</v>
      </c>
      <c r="C32" s="68">
        <v>166922.34</v>
      </c>
      <c r="D32" s="68">
        <v>100600.98</v>
      </c>
      <c r="E32" s="68">
        <v>239898.25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6">
        <f t="shared" si="0"/>
        <v>507421.57</v>
      </c>
      <c r="X32" s="34">
        <f>IF(Паспорт!P32&gt;0,Паспорт!P32,X31)</f>
        <v>34.45</v>
      </c>
      <c r="Y32" s="27"/>
      <c r="Z32" s="32"/>
    </row>
    <row r="33" spans="2:26" ht="15.75">
      <c r="B33" s="19">
        <v>20</v>
      </c>
      <c r="C33" s="68">
        <v>167614.05</v>
      </c>
      <c r="D33" s="68">
        <v>124415.62</v>
      </c>
      <c r="E33" s="68">
        <v>223683.05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36">
        <f t="shared" si="0"/>
        <v>515712.72</v>
      </c>
      <c r="X33" s="34">
        <f>IF(Паспорт!P33&gt;0,Паспорт!P33,X32)</f>
        <v>34.45</v>
      </c>
      <c r="Y33" s="27"/>
      <c r="Z33" s="32"/>
    </row>
    <row r="34" spans="2:26" ht="15.75">
      <c r="B34" s="19">
        <v>21</v>
      </c>
      <c r="C34" s="68">
        <v>161268.38</v>
      </c>
      <c r="D34" s="68">
        <v>137279.25</v>
      </c>
      <c r="E34" s="68">
        <v>217162.7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36">
        <f t="shared" si="0"/>
        <v>515710.33</v>
      </c>
      <c r="X34" s="34">
        <f>IF(Паспорт!P34&gt;0,Паспорт!P34,X33)</f>
        <v>34.45</v>
      </c>
      <c r="Y34" s="27"/>
      <c r="Z34" s="32"/>
    </row>
    <row r="35" spans="2:26" ht="15.75">
      <c r="B35" s="19">
        <v>22</v>
      </c>
      <c r="C35" s="68">
        <v>157734.39</v>
      </c>
      <c r="D35" s="68">
        <v>152379.09</v>
      </c>
      <c r="E35" s="68">
        <v>211408.8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36">
        <f t="shared" si="0"/>
        <v>521522.27999999997</v>
      </c>
      <c r="X35" s="34">
        <f>IF(Паспорт!P35&gt;0,Паспорт!P35,X34)</f>
        <v>34.45</v>
      </c>
      <c r="Y35" s="27"/>
      <c r="Z35" s="32"/>
    </row>
    <row r="36" spans="2:26" ht="15.75">
      <c r="B36" s="19">
        <v>23</v>
      </c>
      <c r="C36" s="68">
        <v>161790.19</v>
      </c>
      <c r="D36" s="68">
        <v>154394</v>
      </c>
      <c r="E36" s="68">
        <v>221892.41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36">
        <f t="shared" si="0"/>
        <v>538076.6</v>
      </c>
      <c r="X36" s="34">
        <f>IF(Паспорт!P36&gt;0,Паспорт!P36,X35)</f>
        <v>34.45</v>
      </c>
      <c r="Y36" s="27"/>
      <c r="Z36" s="32"/>
    </row>
    <row r="37" spans="2:26" ht="15.75">
      <c r="B37" s="19">
        <v>24</v>
      </c>
      <c r="C37" s="68">
        <v>152191.92</v>
      </c>
      <c r="D37" s="68">
        <v>178732.98</v>
      </c>
      <c r="E37" s="68">
        <v>223925.94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36">
        <f t="shared" si="0"/>
        <v>554850.8400000001</v>
      </c>
      <c r="X37" s="34">
        <f>IF(Паспорт!P37&gt;0,Паспорт!P37,X36)</f>
        <v>34.53</v>
      </c>
      <c r="Y37" s="27"/>
      <c r="Z37" s="32"/>
    </row>
    <row r="38" spans="2:26" ht="15.75">
      <c r="B38" s="19">
        <v>25</v>
      </c>
      <c r="C38" s="68">
        <v>156996.23</v>
      </c>
      <c r="D38" s="68">
        <v>181111.89</v>
      </c>
      <c r="E38" s="68">
        <v>236395.66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36">
        <f t="shared" si="0"/>
        <v>574503.78</v>
      </c>
      <c r="X38" s="34">
        <f>IF(Паспорт!P38&gt;0,Паспорт!P38,X37)</f>
        <v>34.53</v>
      </c>
      <c r="Y38" s="27"/>
      <c r="Z38" s="32"/>
    </row>
    <row r="39" spans="2:26" ht="15.75">
      <c r="B39" s="19">
        <v>26</v>
      </c>
      <c r="C39" s="68">
        <v>171832.16</v>
      </c>
      <c r="D39" s="68">
        <v>177018.61</v>
      </c>
      <c r="E39" s="68">
        <v>242630.81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36">
        <f t="shared" si="0"/>
        <v>591481.5800000001</v>
      </c>
      <c r="X39" s="34">
        <f>IF(Паспорт!P39&gt;0,Паспорт!P39,X38)</f>
        <v>34.53</v>
      </c>
      <c r="Y39" s="27"/>
      <c r="Z39" s="32"/>
    </row>
    <row r="40" spans="2:26" ht="15.75">
      <c r="B40" s="19">
        <v>27</v>
      </c>
      <c r="C40" s="68">
        <v>179697.09</v>
      </c>
      <c r="D40" s="68">
        <v>177370.64</v>
      </c>
      <c r="E40" s="68">
        <v>245174.97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36">
        <f t="shared" si="0"/>
        <v>602242.7</v>
      </c>
      <c r="X40" s="34">
        <f>IF(Паспорт!P40&gt;0,Паспорт!P40,X39)</f>
        <v>34.53</v>
      </c>
      <c r="Y40" s="27"/>
      <c r="Z40" s="32"/>
    </row>
    <row r="41" spans="2:26" ht="15.75">
      <c r="B41" s="19">
        <v>28</v>
      </c>
      <c r="C41" s="68">
        <v>168782.77</v>
      </c>
      <c r="D41" s="68">
        <v>177404.06</v>
      </c>
      <c r="E41" s="68">
        <v>250060.38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36">
        <f t="shared" si="0"/>
        <v>596247.21</v>
      </c>
      <c r="X41" s="34">
        <f>IF(Паспорт!P41&gt;0,Паспорт!P41,X40)</f>
        <v>34.53</v>
      </c>
      <c r="Y41" s="27"/>
      <c r="Z41" s="32"/>
    </row>
    <row r="42" spans="2:26" ht="14.25" customHeight="1">
      <c r="B42" s="19">
        <v>29</v>
      </c>
      <c r="C42" s="68">
        <v>175961.19</v>
      </c>
      <c r="D42" s="68">
        <v>180080</v>
      </c>
      <c r="E42" s="68">
        <v>256695.59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36">
        <f t="shared" si="0"/>
        <v>612736.78</v>
      </c>
      <c r="X42" s="34">
        <f>IF(Паспорт!P42&gt;0,Паспорт!P42,X41)</f>
        <v>34.53</v>
      </c>
      <c r="Y42" s="27"/>
      <c r="Z42" s="32"/>
    </row>
    <row r="43" spans="2:26" ht="16.5" customHeight="1">
      <c r="B43" s="19">
        <v>30</v>
      </c>
      <c r="C43" s="68">
        <v>167136.53</v>
      </c>
      <c r="D43" s="68">
        <v>170553.8</v>
      </c>
      <c r="E43" s="68">
        <v>238162.78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36">
        <f t="shared" si="0"/>
        <v>575853.11</v>
      </c>
      <c r="X43" s="34">
        <f>IF(Паспорт!P43&gt;0,Паспорт!P43,X42)</f>
        <v>34.53</v>
      </c>
      <c r="Y43" s="27"/>
      <c r="Z43" s="32"/>
    </row>
    <row r="44" spans="2:26" ht="17.25" customHeight="1">
      <c r="B44" s="19">
        <v>31</v>
      </c>
      <c r="C44" s="68">
        <v>162877.55</v>
      </c>
      <c r="D44" s="68">
        <v>173911.2</v>
      </c>
      <c r="E44" s="68">
        <v>235146.25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36">
        <f>C44+D44+E44</f>
        <v>571935</v>
      </c>
      <c r="X44" s="34">
        <f>IF(Паспорт!P44&gt;0,Паспорт!P44,X43)</f>
        <v>34.53</v>
      </c>
      <c r="Y44" s="27"/>
      <c r="Z44" s="32"/>
    </row>
    <row r="45" spans="2:27" ht="66" customHeight="1">
      <c r="B45" s="19" t="s">
        <v>41</v>
      </c>
      <c r="C45" s="76">
        <f>SUM(C14:C44)</f>
        <v>3223871.57</v>
      </c>
      <c r="D45" s="76">
        <f>SUM(D14:D44)</f>
        <v>2442614.95</v>
      </c>
      <c r="E45" s="77">
        <f>SUM(E14:E44)</f>
        <v>4819276.700000001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7">
        <f>SUM(W14:W44)</f>
        <v>10485763.219999999</v>
      </c>
      <c r="X45" s="35">
        <f>SUMPRODUCT(X14:X44,W14:W44)/SUM(W14:W44)</f>
        <v>34.43067323231052</v>
      </c>
      <c r="Y45" s="31"/>
      <c r="Z45" s="116" t="s">
        <v>42</v>
      </c>
      <c r="AA45" s="116"/>
    </row>
    <row r="46" spans="2:26" ht="14.25" customHeight="1" hidden="1">
      <c r="B46" s="7">
        <v>31</v>
      </c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8"/>
      <c r="Z46"/>
    </row>
    <row r="47" spans="3:26" ht="12.75"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29"/>
      <c r="Z47"/>
    </row>
    <row r="48" spans="3:4" ht="12.75">
      <c r="C48" s="1"/>
      <c r="D48" s="1"/>
    </row>
    <row r="49" spans="3:29" s="1" customFormat="1" ht="15">
      <c r="C49" s="13" t="s">
        <v>48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 t="s">
        <v>49</v>
      </c>
      <c r="Q49" s="13"/>
      <c r="R49" s="13"/>
      <c r="S49" s="13"/>
      <c r="T49" s="63"/>
      <c r="U49" s="64"/>
      <c r="V49" s="87" t="s">
        <v>63</v>
      </c>
      <c r="W49" s="88"/>
      <c r="X49" s="87"/>
      <c r="Y49" s="69"/>
      <c r="AC49" s="66"/>
    </row>
    <row r="50" spans="3:25" ht="12.75">
      <c r="C50" s="1"/>
      <c r="D50" s="1" t="s">
        <v>38</v>
      </c>
      <c r="O50" s="2"/>
      <c r="P50" s="16" t="s">
        <v>29</v>
      </c>
      <c r="Q50" s="16"/>
      <c r="T50" t="s">
        <v>0</v>
      </c>
      <c r="V50" t="s">
        <v>16</v>
      </c>
      <c r="Y50" s="2"/>
    </row>
    <row r="51" spans="3:25" ht="18" customHeight="1">
      <c r="C51" s="13" t="s">
        <v>37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 t="s">
        <v>1</v>
      </c>
      <c r="P51" s="13" t="s">
        <v>52</v>
      </c>
      <c r="Q51" s="14"/>
      <c r="R51" s="14"/>
      <c r="S51" s="14"/>
      <c r="T51" s="14"/>
      <c r="U51" s="14"/>
      <c r="V51" s="120" t="s">
        <v>63</v>
      </c>
      <c r="W51" s="120"/>
      <c r="X51" s="14"/>
      <c r="Y51" s="30"/>
    </row>
    <row r="52" spans="3:25" ht="12.75">
      <c r="C52" s="1"/>
      <c r="D52" s="1" t="s">
        <v>39</v>
      </c>
      <c r="O52" s="2"/>
      <c r="P52" s="15" t="s">
        <v>29</v>
      </c>
      <c r="Q52" s="15"/>
      <c r="T52" t="s">
        <v>0</v>
      </c>
      <c r="V52" t="s">
        <v>16</v>
      </c>
      <c r="Y52" s="2"/>
    </row>
  </sheetData>
  <sheetProtection/>
  <mergeCells count="32">
    <mergeCell ref="V51:W51"/>
    <mergeCell ref="N11:N13"/>
    <mergeCell ref="O11:O13"/>
    <mergeCell ref="W10:W13"/>
    <mergeCell ref="C47:X47"/>
    <mergeCell ref="S11:S13"/>
    <mergeCell ref="I11:I13"/>
    <mergeCell ref="C11:C13"/>
    <mergeCell ref="M11:M13"/>
    <mergeCell ref="H11:H13"/>
    <mergeCell ref="F11:F13"/>
    <mergeCell ref="G11:G13"/>
    <mergeCell ref="Z14:AA21"/>
    <mergeCell ref="P11:P13"/>
    <mergeCell ref="Q11:Q13"/>
    <mergeCell ref="Z45:AA45"/>
    <mergeCell ref="E11:E13"/>
    <mergeCell ref="T11:T13"/>
    <mergeCell ref="U11:U13"/>
    <mergeCell ref="X10:X13"/>
    <mergeCell ref="C10:V10"/>
    <mergeCell ref="J11:J13"/>
    <mergeCell ref="B10:B13"/>
    <mergeCell ref="V11:V13"/>
    <mergeCell ref="K11:K13"/>
    <mergeCell ref="L11:L13"/>
    <mergeCell ref="C5:X5"/>
    <mergeCell ref="B6:X6"/>
    <mergeCell ref="B7:X7"/>
    <mergeCell ref="B8:X8"/>
    <mergeCell ref="D11:D13"/>
    <mergeCell ref="R11:R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2016-09-30T08:27:46Z</cp:lastPrinted>
  <dcterms:created xsi:type="dcterms:W3CDTF">2010-01-29T08:37:16Z</dcterms:created>
  <dcterms:modified xsi:type="dcterms:W3CDTF">2016-11-02T08:56:24Z</dcterms:modified>
  <cp:category/>
  <cp:version/>
  <cp:contentType/>
  <cp:contentStatus/>
</cp:coreProperties>
</file>