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<sst xmlns="http://schemas.openxmlformats.org/spreadsheetml/2006/main" count="77" uniqueCount="60">
  <si>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</si>
  <si>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</si>
  <si>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</si>
  <si>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</si>
  <si>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</si>
  <si>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</si>
  <si>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</si>
  <si>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</si>
  <si>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</si>
  <si>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</si>
  <si>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</si>
  <si>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</si>
  <si>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</si>
  <si>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</si>
  <si>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</si>
  <si>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</si>
  <si>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</si>
  <si>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</si>
  <si>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</si>
  <si>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</si>
  <si>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</si>
  <si>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</si>
  <si>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</si>
  <si>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</si>
  <si>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</si>
  <si>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</si>
  <si>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</si>
  <si>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</si>
  <si>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</si>
  <si>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</si>
  <si>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</si>
  <si>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</si>
  <si>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</si>
  <si>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</si>
  <si>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</si>
  <si>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</si>
  <si>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</si>
  <si>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</si>
  <si>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</si>
  <si>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</si>
  <si>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</si>
  <si>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</si>
  <si>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</si>
  <si>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</si>
  <si>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</si>
  <si>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</si>
  <si>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</si>
  <si>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</si>
  <si>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</si>
  <si>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</si>
  <si>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АГНКС м. Сєвєродонецьк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</si>
  <si>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t>АГНКС м.Сєвєродонецьк</t>
  </si>
  <si>
    <t>Ісаєв В.С.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</si>
  <si>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АГНКС м. Сєвєродонецьк   </t>
    </r>
    <r>
      <rPr>
        <b/>
        <sz val="12"/>
        <color indexed="10"/>
        <rFont val="Times New Roman"/>
        <family val="1"/>
      </rPr>
      <t xml:space="preserve"> </t>
    </r>
  </si>
  <si>
    <t xml:space="preserve">Ю.О.Головко </t>
  </si>
  <si>
    <t xml:space="preserve">М.О.Єрьоменко </t>
  </si>
  <si>
    <t>від</t>
  </si>
  <si>
    <t xml:space="preserve">    з газопроводу   Луганськ-Лисичанськ-Рубіжне      за період з   01.10.2016р. по 31.10.2016р.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</si>
  <si>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</si>
  <si>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t>02.11.2016р.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</si>
</sst>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2" fontId="28" fillId="0" borderId="12" xfId="0" applyNumberFormat="1" applyFont="1" applyBorder="1" applyAlignment="1">
      <alignment horizontal="center" wrapText="1"/>
    </xf>
    <xf numFmtId="2" fontId="29" fillId="0" borderId="12" xfId="0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36" fillId="0" borderId="10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9" fontId="36" fillId="0" borderId="10" xfId="0" applyNumberFormat="1" applyFont="1" applyBorder="1" applyAlignment="1">
      <alignment horizontal="center"/>
    </xf>
    <xf numFmtId="179" fontId="36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wrapText="1"/>
    </xf>
    <xf numFmtId="177" fontId="36" fillId="0" borderId="10" xfId="0" applyNumberFormat="1" applyFont="1" applyBorder="1" applyAlignment="1">
      <alignment horizontal="center" wrapText="1"/>
    </xf>
    <xf numFmtId="179" fontId="3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36" fillId="0" borderId="10" xfId="0" applyNumberFormat="1" applyFont="1" applyBorder="1" applyAlignment="1">
      <alignment wrapText="1"/>
    </xf>
    <xf numFmtId="2" fontId="3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8" fontId="0" fillId="33" borderId="0" xfId="0" applyNumberFormat="1" applyFill="1" applyAlignment="1">
      <alignment/>
    </xf>
    <xf numFmtId="2" fontId="36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177" fontId="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 textRotation="90" wrapText="1"/>
    </xf>
    <xf numFmtId="0" fontId="45" fillId="0" borderId="21" xfId="0" applyFont="1" applyBorder="1" applyAlignment="1">
      <alignment horizontal="center" vertical="center" textRotation="90" wrapText="1"/>
    </xf>
    <xf numFmtId="0" fontId="45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4">
      <selection activeCell="Y42" sqref="Y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18" t="s">
        <v>18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</row>
    <row r="7" spans="2:29" s="42" customFormat="1" ht="18.75" customHeight="1">
      <c r="B7" s="124" t="s">
        <v>50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AC7" s="43"/>
    </row>
    <row r="8" spans="2:29" s="42" customFormat="1" ht="19.5" customHeight="1">
      <c r="B8" s="123" t="s">
        <v>58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110" t="s">
        <v>26</v>
      </c>
      <c r="C10" s="113" t="s">
        <v>17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13" t="s">
        <v>6</v>
      </c>
      <c r="P10" s="114"/>
      <c r="Q10" s="114"/>
      <c r="R10" s="114"/>
      <c r="S10" s="114"/>
      <c r="T10" s="114"/>
      <c r="U10" s="120" t="s">
        <v>22</v>
      </c>
      <c r="V10" s="110" t="s">
        <v>23</v>
      </c>
      <c r="W10" s="110" t="s">
        <v>34</v>
      </c>
      <c r="X10" s="110" t="s">
        <v>25</v>
      </c>
      <c r="Y10" s="110" t="s">
        <v>24</v>
      </c>
      <c r="Z10" s="3"/>
      <c r="AB10" s="5"/>
      <c r="AC10"/>
    </row>
    <row r="11" spans="2:29" ht="48.75" customHeight="1">
      <c r="B11" s="111"/>
      <c r="C11" s="126" t="s">
        <v>2</v>
      </c>
      <c r="D11" s="109" t="s">
        <v>3</v>
      </c>
      <c r="E11" s="109" t="s">
        <v>4</v>
      </c>
      <c r="F11" s="109" t="s">
        <v>5</v>
      </c>
      <c r="G11" s="109" t="s">
        <v>8</v>
      </c>
      <c r="H11" s="109" t="s">
        <v>9</v>
      </c>
      <c r="I11" s="109" t="s">
        <v>10</v>
      </c>
      <c r="J11" s="109" t="s">
        <v>11</v>
      </c>
      <c r="K11" s="109" t="s">
        <v>12</v>
      </c>
      <c r="L11" s="109" t="s">
        <v>13</v>
      </c>
      <c r="M11" s="110" t="s">
        <v>14</v>
      </c>
      <c r="N11" s="110" t="s">
        <v>15</v>
      </c>
      <c r="O11" s="110" t="s">
        <v>7</v>
      </c>
      <c r="P11" s="110" t="s">
        <v>19</v>
      </c>
      <c r="Q11" s="110" t="s">
        <v>32</v>
      </c>
      <c r="R11" s="110" t="s">
        <v>20</v>
      </c>
      <c r="S11" s="110" t="s">
        <v>33</v>
      </c>
      <c r="T11" s="110" t="s">
        <v>21</v>
      </c>
      <c r="U11" s="121"/>
      <c r="V11" s="111"/>
      <c r="W11" s="111"/>
      <c r="X11" s="111"/>
      <c r="Y11" s="111"/>
      <c r="Z11" s="3"/>
      <c r="AB11" s="5"/>
      <c r="AC11"/>
    </row>
    <row r="12" spans="2:29" ht="15.75" customHeight="1">
      <c r="B12" s="111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11"/>
      <c r="N12" s="111"/>
      <c r="O12" s="111"/>
      <c r="P12" s="111"/>
      <c r="Q12" s="111"/>
      <c r="R12" s="111"/>
      <c r="S12" s="111"/>
      <c r="T12" s="111"/>
      <c r="U12" s="121"/>
      <c r="V12" s="111"/>
      <c r="W12" s="111"/>
      <c r="X12" s="111"/>
      <c r="Y12" s="111"/>
      <c r="Z12" s="3"/>
      <c r="AB12" s="5"/>
      <c r="AC12"/>
    </row>
    <row r="13" spans="2:29" ht="30" customHeight="1">
      <c r="B13" s="125"/>
      <c r="C13" s="126"/>
      <c r="D13" s="109"/>
      <c r="E13" s="109"/>
      <c r="F13" s="109"/>
      <c r="G13" s="109"/>
      <c r="H13" s="109"/>
      <c r="I13" s="109"/>
      <c r="J13" s="109"/>
      <c r="K13" s="109"/>
      <c r="L13" s="109"/>
      <c r="M13" s="112"/>
      <c r="N13" s="112"/>
      <c r="O13" s="112"/>
      <c r="P13" s="112"/>
      <c r="Q13" s="112"/>
      <c r="R13" s="112"/>
      <c r="S13" s="112"/>
      <c r="T13" s="112"/>
      <c r="U13" s="122"/>
      <c r="V13" s="112"/>
      <c r="W13" s="112"/>
      <c r="X13" s="112"/>
      <c r="Y13" s="112"/>
      <c r="Z13" s="3"/>
      <c r="AB13" s="5"/>
      <c r="AC13"/>
    </row>
    <row r="14" spans="2:29" ht="12.75" customHeight="1">
      <c r="B14" s="88">
        <v>1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Q14" s="66"/>
      <c r="R14" s="65"/>
      <c r="S14" s="66"/>
      <c r="T14" s="65"/>
      <c r="U14" s="67"/>
      <c r="V14" s="67"/>
      <c r="W14" s="63"/>
      <c r="X14" s="63"/>
      <c r="Y14" s="68"/>
      <c r="AA14" s="4">
        <f aca="true" t="shared" si="0" ref="AA14:AA23">SUM(C14:N14)</f>
        <v>0</v>
      </c>
      <c r="AB14" s="28" t="str">
        <f>IF(AA14=100,"ОК"," ")</f>
        <v> </v>
      </c>
      <c r="AC14"/>
    </row>
    <row r="15" spans="2:28" s="101" customFormat="1" ht="12.75">
      <c r="B15" s="96">
        <v>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99"/>
      <c r="R15" s="98"/>
      <c r="S15" s="100"/>
      <c r="T15" s="98"/>
      <c r="U15" s="98"/>
      <c r="V15" s="100"/>
      <c r="W15" s="91"/>
      <c r="X15" s="92"/>
      <c r="Y15" s="92"/>
      <c r="AA15" s="102">
        <f t="shared" si="0"/>
        <v>0</v>
      </c>
      <c r="AB15" s="103"/>
    </row>
    <row r="16" spans="2:28" s="73" customFormat="1" ht="12.75">
      <c r="B16" s="57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48"/>
      <c r="V16" s="50"/>
      <c r="W16" s="91"/>
      <c r="X16" s="92"/>
      <c r="Y16" s="92"/>
      <c r="AA16" s="74">
        <f t="shared" si="0"/>
        <v>0</v>
      </c>
      <c r="AB16" s="75"/>
    </row>
    <row r="17" spans="2:28" s="73" customFormat="1" ht="12.75">
      <c r="B17" s="57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95"/>
      <c r="V17" s="50"/>
      <c r="W17" s="91"/>
      <c r="X17" s="92"/>
      <c r="Y17" s="92"/>
      <c r="AA17" s="74">
        <f t="shared" si="0"/>
        <v>0</v>
      </c>
      <c r="AB17" s="75"/>
    </row>
    <row r="18" spans="2:28" s="101" customFormat="1" ht="12.75" customHeight="1">
      <c r="B18" s="96">
        <v>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8"/>
      <c r="Q18" s="99"/>
      <c r="R18" s="98"/>
      <c r="S18" s="100"/>
      <c r="T18" s="98"/>
      <c r="U18" s="98"/>
      <c r="V18" s="100"/>
      <c r="W18" s="91"/>
      <c r="X18" s="92"/>
      <c r="Y18" s="92"/>
      <c r="AA18" s="102">
        <f t="shared" si="0"/>
        <v>0</v>
      </c>
      <c r="AB18" s="103"/>
    </row>
    <row r="19" spans="2:27" ht="12.75" customHeight="1">
      <c r="B19" s="88">
        <v>6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70"/>
      <c r="P19" s="65"/>
      <c r="Q19" s="66"/>
      <c r="R19" s="65"/>
      <c r="S19" s="66"/>
      <c r="T19" s="65"/>
      <c r="U19" s="67"/>
      <c r="V19" s="67"/>
      <c r="W19" s="63"/>
      <c r="X19" s="63"/>
      <c r="Y19" s="68"/>
      <c r="AA19" s="74">
        <f t="shared" si="0"/>
        <v>0</v>
      </c>
    </row>
    <row r="20" spans="2:28" s="73" customFormat="1" ht="12.75" customHeight="1">
      <c r="B20" s="57"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50"/>
      <c r="T20" s="48"/>
      <c r="U20" s="48"/>
      <c r="V20" s="50"/>
      <c r="W20" s="44"/>
      <c r="X20" s="50"/>
      <c r="Y20" s="50"/>
      <c r="AA20" s="74">
        <f t="shared" si="0"/>
        <v>0</v>
      </c>
      <c r="AB20" s="75"/>
    </row>
    <row r="21" spans="2:27" ht="12.75" customHeight="1">
      <c r="B21" s="88">
        <v>8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0"/>
      <c r="P21" s="65"/>
      <c r="Q21" s="66"/>
      <c r="R21" s="65"/>
      <c r="S21" s="66"/>
      <c r="T21" s="65"/>
      <c r="U21" s="67"/>
      <c r="V21" s="67"/>
      <c r="W21" s="63"/>
      <c r="X21" s="63"/>
      <c r="Y21" s="68"/>
      <c r="AA21" s="74">
        <f t="shared" si="0"/>
        <v>0</v>
      </c>
    </row>
    <row r="22" spans="2:27" ht="12.75" customHeight="1">
      <c r="B22" s="88">
        <v>9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0"/>
      <c r="P22" s="65"/>
      <c r="Q22" s="66"/>
      <c r="R22" s="65"/>
      <c r="S22" s="66"/>
      <c r="T22" s="65"/>
      <c r="U22" s="67"/>
      <c r="V22" s="67"/>
      <c r="W22" s="71"/>
      <c r="X22" s="71"/>
      <c r="Y22" s="71"/>
      <c r="AA22" s="74">
        <f t="shared" si="0"/>
        <v>0</v>
      </c>
    </row>
    <row r="23" spans="2:28" s="76" customFormat="1" ht="12.75">
      <c r="B23" s="57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4"/>
      <c r="T23" s="52"/>
      <c r="U23" s="54"/>
      <c r="V23" s="54"/>
      <c r="W23" s="44"/>
      <c r="X23" s="45"/>
      <c r="Y23" s="46"/>
      <c r="AA23" s="86">
        <f t="shared" si="0"/>
        <v>0</v>
      </c>
      <c r="AB23" s="77" t="str">
        <f>IF(AA23=100,"ОК"," ")</f>
        <v> </v>
      </c>
    </row>
    <row r="24" spans="2:28" s="101" customFormat="1" ht="12.75" customHeight="1">
      <c r="B24" s="96">
        <v>11</v>
      </c>
      <c r="C24" s="97">
        <v>89.3345</v>
      </c>
      <c r="D24" s="97">
        <v>3.5348</v>
      </c>
      <c r="E24" s="97">
        <v>1.4083</v>
      </c>
      <c r="F24" s="97">
        <v>0.1782</v>
      </c>
      <c r="G24" s="97">
        <v>0.3413</v>
      </c>
      <c r="H24" s="97">
        <v>0.0114</v>
      </c>
      <c r="I24" s="97">
        <v>0.0875</v>
      </c>
      <c r="J24" s="97">
        <v>0.0745</v>
      </c>
      <c r="K24" s="97">
        <v>0.096</v>
      </c>
      <c r="L24" s="97">
        <v>0.0103</v>
      </c>
      <c r="M24" s="97">
        <v>3.3042</v>
      </c>
      <c r="N24" s="97">
        <v>1.619</v>
      </c>
      <c r="O24" s="97">
        <v>0.7569</v>
      </c>
      <c r="P24" s="48">
        <v>34.14</v>
      </c>
      <c r="Q24" s="99">
        <v>8155</v>
      </c>
      <c r="R24" s="98">
        <v>37.8</v>
      </c>
      <c r="S24" s="100">
        <v>9027</v>
      </c>
      <c r="T24" s="98">
        <v>47.68</v>
      </c>
      <c r="U24" s="108">
        <v>-6.9</v>
      </c>
      <c r="V24" s="54">
        <v>-4.2</v>
      </c>
      <c r="W24" s="91" t="s">
        <v>56</v>
      </c>
      <c r="X24" s="92">
        <v>0.007</v>
      </c>
      <c r="Y24" s="92">
        <v>0.0001</v>
      </c>
      <c r="AA24" s="102">
        <f>SUM(C24:N24)</f>
        <v>100.00000000000001</v>
      </c>
      <c r="AB24" s="103"/>
    </row>
    <row r="25" spans="2:27" ht="12.75" customHeight="1">
      <c r="B25" s="88">
        <v>12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0"/>
      <c r="P25" s="65"/>
      <c r="Q25" s="66"/>
      <c r="R25" s="65"/>
      <c r="S25" s="66"/>
      <c r="T25" s="65"/>
      <c r="U25" s="67"/>
      <c r="V25" s="67"/>
      <c r="W25" s="63"/>
      <c r="X25" s="63"/>
      <c r="Y25" s="68"/>
      <c r="AA25" s="74">
        <f aca="true" t="shared" si="1" ref="AA25:AA44">SUM(C25:N25)</f>
        <v>0</v>
      </c>
    </row>
    <row r="26" spans="2:27" ht="12.75" customHeight="1">
      <c r="B26" s="88">
        <v>13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70"/>
      <c r="P26" s="65"/>
      <c r="Q26" s="66"/>
      <c r="R26" s="65"/>
      <c r="S26" s="66"/>
      <c r="T26" s="65"/>
      <c r="U26" s="67"/>
      <c r="V26" s="67"/>
      <c r="W26" s="63"/>
      <c r="X26" s="63"/>
      <c r="Y26" s="68"/>
      <c r="AA26" s="74">
        <f t="shared" si="1"/>
        <v>0</v>
      </c>
    </row>
    <row r="27" spans="2:27" ht="12.75" customHeight="1">
      <c r="B27" s="69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44"/>
      <c r="X27" s="45"/>
      <c r="Y27" s="46"/>
      <c r="AA27" s="74">
        <f t="shared" si="1"/>
        <v>0</v>
      </c>
    </row>
    <row r="28" spans="2:28" s="101" customFormat="1" ht="12.75" customHeight="1">
      <c r="B28" s="96">
        <v>15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/>
      <c r="Q28" s="99"/>
      <c r="R28" s="98"/>
      <c r="S28" s="100"/>
      <c r="T28" s="98"/>
      <c r="U28" s="98"/>
      <c r="V28" s="100"/>
      <c r="W28" s="91"/>
      <c r="X28" s="92"/>
      <c r="Y28" s="92"/>
      <c r="AA28" s="104">
        <f>SUM(C28:N28)</f>
        <v>0</v>
      </c>
      <c r="AB28" s="103"/>
    </row>
    <row r="29" spans="2:27" ht="12.75" customHeight="1">
      <c r="B29" s="6">
        <v>16</v>
      </c>
      <c r="C29" s="6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70"/>
      <c r="P29" s="105"/>
      <c r="Q29" s="66"/>
      <c r="R29" s="65"/>
      <c r="S29" s="66"/>
      <c r="T29" s="65"/>
      <c r="U29" s="67"/>
      <c r="V29" s="67"/>
      <c r="W29" s="63"/>
      <c r="X29" s="63"/>
      <c r="Y29" s="68"/>
      <c r="AA29" s="74">
        <f t="shared" si="1"/>
        <v>0</v>
      </c>
    </row>
    <row r="30" spans="2:28" s="101" customFormat="1" ht="12.75">
      <c r="B30" s="96">
        <v>17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99"/>
      <c r="R30" s="98"/>
      <c r="S30" s="100"/>
      <c r="T30" s="98"/>
      <c r="U30" s="98"/>
      <c r="V30" s="100"/>
      <c r="W30" s="91"/>
      <c r="X30" s="92"/>
      <c r="Y30" s="92"/>
      <c r="AA30" s="86">
        <f>SUM(C30:N30)</f>
        <v>0</v>
      </c>
      <c r="AB30" s="103"/>
    </row>
    <row r="31" spans="2:28" s="76" customFormat="1" ht="12.75">
      <c r="B31" s="57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6"/>
      <c r="Q31" s="53"/>
      <c r="R31" s="52"/>
      <c r="S31" s="53"/>
      <c r="T31" s="52"/>
      <c r="U31" s="54"/>
      <c r="V31" s="87"/>
      <c r="W31" s="44"/>
      <c r="X31" s="54"/>
      <c r="Y31" s="54"/>
      <c r="AA31" s="86">
        <f t="shared" si="1"/>
        <v>0</v>
      </c>
      <c r="AB31" s="77" t="str">
        <f>IF(AA31=100,"ОК"," ")</f>
        <v> </v>
      </c>
    </row>
    <row r="32" spans="2:27" ht="12.75" customHeight="1">
      <c r="B32" s="6">
        <v>19</v>
      </c>
      <c r="C32" s="68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0"/>
      <c r="P32" s="105"/>
      <c r="Q32" s="66"/>
      <c r="R32" s="65"/>
      <c r="S32" s="66"/>
      <c r="T32" s="65"/>
      <c r="U32" s="67"/>
      <c r="V32" s="67"/>
      <c r="W32" s="63"/>
      <c r="X32" s="63"/>
      <c r="Y32" s="68"/>
      <c r="AA32" s="74">
        <f t="shared" si="1"/>
        <v>0</v>
      </c>
    </row>
    <row r="33" spans="2:28" s="76" customFormat="1" ht="12.75">
      <c r="B33" s="57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06"/>
      <c r="Q33" s="53"/>
      <c r="R33" s="52"/>
      <c r="S33" s="54"/>
      <c r="T33" s="52"/>
      <c r="U33" s="94"/>
      <c r="V33" s="93"/>
      <c r="W33" s="44"/>
      <c r="X33" s="45"/>
      <c r="Y33" s="46"/>
      <c r="AA33" s="86">
        <f>SUM(C33:N33)</f>
        <v>0</v>
      </c>
      <c r="AB33" s="77"/>
    </row>
    <row r="34" spans="2:27" ht="12.75" customHeight="1">
      <c r="B34" s="6">
        <v>21</v>
      </c>
      <c r="C34" s="68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0"/>
      <c r="P34" s="105"/>
      <c r="Q34" s="66"/>
      <c r="R34" s="65"/>
      <c r="S34" s="66"/>
      <c r="T34" s="65"/>
      <c r="U34" s="67"/>
      <c r="V34" s="67"/>
      <c r="W34" s="63"/>
      <c r="X34" s="63"/>
      <c r="Y34" s="68"/>
      <c r="AA34" s="74">
        <f t="shared" si="1"/>
        <v>0</v>
      </c>
    </row>
    <row r="35" spans="2:27" ht="12.75" customHeight="1">
      <c r="B35" s="6">
        <v>22</v>
      </c>
      <c r="C35" s="6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0"/>
      <c r="P35" s="105"/>
      <c r="Q35" s="66"/>
      <c r="R35" s="65"/>
      <c r="S35" s="66"/>
      <c r="T35" s="65"/>
      <c r="U35" s="67"/>
      <c r="V35" s="67"/>
      <c r="W35" s="63"/>
      <c r="X35" s="63"/>
      <c r="Y35" s="68"/>
      <c r="AA35" s="74">
        <f t="shared" si="1"/>
        <v>0</v>
      </c>
    </row>
    <row r="36" spans="2:28" s="76" customFormat="1" ht="12.75">
      <c r="B36" s="57">
        <v>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06"/>
      <c r="Q36" s="53"/>
      <c r="R36" s="52"/>
      <c r="S36" s="54"/>
      <c r="T36" s="52"/>
      <c r="U36" s="94"/>
      <c r="V36" s="93"/>
      <c r="W36" s="44"/>
      <c r="X36" s="45"/>
      <c r="Y36" s="46"/>
      <c r="AA36" s="86">
        <f>SUM(C36:N36)</f>
        <v>0</v>
      </c>
      <c r="AB36" s="77"/>
    </row>
    <row r="37" spans="2:27" ht="12.75" customHeight="1">
      <c r="B37" s="6">
        <v>24</v>
      </c>
      <c r="C37" s="6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70"/>
      <c r="P37" s="105"/>
      <c r="Q37" s="66"/>
      <c r="R37" s="65"/>
      <c r="S37" s="66"/>
      <c r="T37" s="65"/>
      <c r="U37" s="67"/>
      <c r="V37" s="67"/>
      <c r="W37" s="63"/>
      <c r="X37" s="71"/>
      <c r="Y37" s="71"/>
      <c r="AA37" s="74">
        <f t="shared" si="1"/>
        <v>0</v>
      </c>
    </row>
    <row r="38" spans="2:27" ht="12.75" customHeight="1">
      <c r="B38" s="6">
        <v>25</v>
      </c>
      <c r="C38" s="68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70"/>
      <c r="P38" s="105"/>
      <c r="Q38" s="66"/>
      <c r="R38" s="65"/>
      <c r="S38" s="66"/>
      <c r="T38" s="65"/>
      <c r="U38" s="67"/>
      <c r="V38" s="67"/>
      <c r="W38" s="63"/>
      <c r="X38" s="63"/>
      <c r="Y38" s="68"/>
      <c r="AA38" s="74">
        <f t="shared" si="1"/>
        <v>0</v>
      </c>
    </row>
    <row r="39" spans="2:28" s="101" customFormat="1" ht="12.75" customHeight="1">
      <c r="B39" s="96">
        <v>26</v>
      </c>
      <c r="C39" s="97">
        <v>87.6794</v>
      </c>
      <c r="D39" s="97">
        <v>3.5277</v>
      </c>
      <c r="E39" s="97">
        <v>1.6269</v>
      </c>
      <c r="F39" s="97">
        <v>0.2087</v>
      </c>
      <c r="G39" s="97">
        <v>0.4315</v>
      </c>
      <c r="H39" s="97">
        <v>0.0097</v>
      </c>
      <c r="I39" s="97">
        <v>0.1019</v>
      </c>
      <c r="J39" s="97">
        <v>0.0873</v>
      </c>
      <c r="K39" s="97">
        <v>0.0902</v>
      </c>
      <c r="L39" s="97">
        <v>0.011</v>
      </c>
      <c r="M39" s="97">
        <v>3.9905</v>
      </c>
      <c r="N39" s="97">
        <v>2.2352</v>
      </c>
      <c r="O39" s="97">
        <v>0.7726</v>
      </c>
      <c r="P39" s="48">
        <v>33.93</v>
      </c>
      <c r="Q39" s="99">
        <v>8104</v>
      </c>
      <c r="R39" s="98">
        <v>37.55</v>
      </c>
      <c r="S39" s="100">
        <v>8969</v>
      </c>
      <c r="T39" s="98">
        <v>46.89</v>
      </c>
      <c r="U39" s="54">
        <v>-5.8</v>
      </c>
      <c r="V39" s="100">
        <v>-3.4</v>
      </c>
      <c r="W39" s="91"/>
      <c r="X39" s="92"/>
      <c r="Y39" s="92"/>
      <c r="AA39" s="104">
        <f>SUM(C39:N39)</f>
        <v>99.99999999999999</v>
      </c>
      <c r="AB39" s="103"/>
    </row>
    <row r="40" spans="2:28" s="101" customFormat="1" ht="12.75" customHeight="1">
      <c r="B40" s="96">
        <v>27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99"/>
      <c r="R40" s="98"/>
      <c r="S40" s="100"/>
      <c r="T40" s="98"/>
      <c r="U40" s="98"/>
      <c r="V40" s="100"/>
      <c r="W40" s="91"/>
      <c r="X40" s="92"/>
      <c r="Y40" s="92"/>
      <c r="AA40" s="86">
        <f>SUM(C40:N40)</f>
        <v>0</v>
      </c>
      <c r="AB40" s="103"/>
    </row>
    <row r="41" spans="2:27" ht="12.75" customHeight="1">
      <c r="B41" s="6">
        <v>28</v>
      </c>
      <c r="C41" s="6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70"/>
      <c r="P41" s="65"/>
      <c r="Q41" s="66"/>
      <c r="R41" s="65"/>
      <c r="S41" s="66"/>
      <c r="T41" s="65"/>
      <c r="U41" s="67"/>
      <c r="V41" s="67"/>
      <c r="W41" s="63"/>
      <c r="X41" s="63"/>
      <c r="Y41" s="68"/>
      <c r="AA41" s="74">
        <f t="shared" si="1"/>
        <v>0</v>
      </c>
    </row>
    <row r="42" spans="2:27" ht="12.75" customHeight="1">
      <c r="B42" s="6">
        <v>29</v>
      </c>
      <c r="C42" s="68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0"/>
      <c r="P42" s="65"/>
      <c r="Q42" s="66"/>
      <c r="R42" s="65"/>
      <c r="S42" s="66"/>
      <c r="T42" s="65"/>
      <c r="U42" s="67"/>
      <c r="V42" s="67"/>
      <c r="W42" s="63"/>
      <c r="X42" s="63"/>
      <c r="Y42" s="68"/>
      <c r="AA42" s="74">
        <f t="shared" si="1"/>
        <v>0</v>
      </c>
    </row>
    <row r="43" spans="2:28" s="76" customFormat="1" ht="12.75">
      <c r="B43" s="57">
        <v>30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87"/>
      <c r="W43" s="45"/>
      <c r="X43" s="54"/>
      <c r="Y43" s="54"/>
      <c r="AA43" s="86">
        <f t="shared" si="1"/>
        <v>0</v>
      </c>
      <c r="AB43" s="77" t="str">
        <f>IF(AA43=100,"ОК"," ")</f>
        <v> </v>
      </c>
    </row>
    <row r="44" spans="2:27" ht="18" customHeight="1">
      <c r="B44" s="6">
        <v>31</v>
      </c>
      <c r="C44" s="6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70"/>
      <c r="P44" s="65"/>
      <c r="Q44" s="66"/>
      <c r="R44" s="65"/>
      <c r="S44" s="66"/>
      <c r="T44" s="72"/>
      <c r="U44" s="67"/>
      <c r="V44" s="67"/>
      <c r="W44" s="63"/>
      <c r="X44" s="63"/>
      <c r="Y44" s="68"/>
      <c r="AA44" s="74">
        <f t="shared" si="1"/>
        <v>0</v>
      </c>
    </row>
    <row r="45" ht="24.75" customHeight="1"/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54</v>
      </c>
      <c r="Q46" s="9"/>
      <c r="R46" s="9"/>
      <c r="S46" s="9"/>
      <c r="T46" s="78"/>
      <c r="U46" s="79"/>
      <c r="V46" s="79"/>
      <c r="W46" s="116">
        <v>42674</v>
      </c>
      <c r="X46" s="117"/>
      <c r="Y46" s="80"/>
      <c r="AC46" s="81"/>
    </row>
    <row r="47" spans="4:29" s="1" customFormat="1" ht="12.75">
      <c r="D47" s="1" t="s">
        <v>27</v>
      </c>
      <c r="M47" s="2" t="s">
        <v>0</v>
      </c>
      <c r="O47" s="2"/>
      <c r="P47" s="82" t="s">
        <v>29</v>
      </c>
      <c r="Q47" s="82"/>
      <c r="T47" s="2"/>
      <c r="W47" s="2"/>
      <c r="X47" s="2" t="s">
        <v>16</v>
      </c>
      <c r="AC47" s="81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55</v>
      </c>
      <c r="Q48" s="9"/>
      <c r="R48" s="9"/>
      <c r="S48" s="9"/>
      <c r="T48" s="9"/>
      <c r="U48" s="79"/>
      <c r="V48" s="79"/>
      <c r="W48" s="116">
        <v>42674</v>
      </c>
      <c r="X48" s="117"/>
      <c r="Y48" s="9"/>
      <c r="AC48" s="81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1"/>
    </row>
  </sheetData>
  <sheetProtection/>
  <mergeCells count="31">
    <mergeCell ref="I11:I13"/>
    <mergeCell ref="W10:W13"/>
    <mergeCell ref="B7:Y7"/>
    <mergeCell ref="E11:E13"/>
    <mergeCell ref="B10:B13"/>
    <mergeCell ref="Q11:Q13"/>
    <mergeCell ref="X10:X13"/>
    <mergeCell ref="H11:H13"/>
    <mergeCell ref="C11:C13"/>
    <mergeCell ref="L11:L13"/>
    <mergeCell ref="F11:F13"/>
    <mergeCell ref="W48:X48"/>
    <mergeCell ref="R11:R13"/>
    <mergeCell ref="P11:P13"/>
    <mergeCell ref="C6:AA6"/>
    <mergeCell ref="Y10:Y13"/>
    <mergeCell ref="U10:U13"/>
    <mergeCell ref="D11:D13"/>
    <mergeCell ref="G11:G13"/>
    <mergeCell ref="M11:M13"/>
    <mergeCell ref="B8:Y8"/>
    <mergeCell ref="J11:J13"/>
    <mergeCell ref="V10:V13"/>
    <mergeCell ref="C10:N10"/>
    <mergeCell ref="W46:X46"/>
    <mergeCell ref="O11:O13"/>
    <mergeCell ref="T11:T13"/>
    <mergeCell ref="S11:S13"/>
    <mergeCell ref="N11:N13"/>
    <mergeCell ref="K11:K13"/>
    <mergeCell ref="O10:T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75" zoomScaleNormal="75" zoomScaleSheetLayoutView="100" workbookViewId="0" topLeftCell="A27">
      <selection activeCell="E44" sqref="E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8" t="s">
        <v>30</v>
      </c>
      <c r="C1" s="58"/>
      <c r="D1" s="58"/>
      <c r="E1" s="58"/>
      <c r="F1" s="58"/>
      <c r="G1" s="58"/>
      <c r="H1" s="58"/>
      <c r="I1" s="59"/>
      <c r="J1" s="59"/>
      <c r="AC1" s="60"/>
    </row>
    <row r="2" spans="2:29" s="34" customFormat="1" ht="15">
      <c r="B2" s="58" t="s">
        <v>44</v>
      </c>
      <c r="C2" s="58"/>
      <c r="D2" s="58"/>
      <c r="E2" s="58"/>
      <c r="F2" s="58"/>
      <c r="G2" s="58"/>
      <c r="H2" s="58"/>
      <c r="I2" s="59"/>
      <c r="J2" s="59"/>
      <c r="AC2" s="60"/>
    </row>
    <row r="3" spans="2:29" s="34" customFormat="1" ht="15">
      <c r="B3" s="61" t="s">
        <v>45</v>
      </c>
      <c r="C3" s="58"/>
      <c r="D3" s="58"/>
      <c r="E3" s="58"/>
      <c r="F3" s="58"/>
      <c r="G3" s="58"/>
      <c r="H3" s="58"/>
      <c r="I3" s="59"/>
      <c r="J3" s="59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0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29" t="s">
        <v>35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7"/>
    </row>
    <row r="6" spans="1:25" ht="18" customHeight="1">
      <c r="A6" s="127" t="s">
        <v>53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9"/>
    </row>
    <row r="7" spans="2:25" ht="18" customHeight="1">
      <c r="B7" s="130" t="s">
        <v>57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8"/>
    </row>
    <row r="8" spans="2:25" ht="18" customHeigh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110" t="s">
        <v>26</v>
      </c>
      <c r="C10" s="113" t="s">
        <v>39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42" t="s">
        <v>40</v>
      </c>
      <c r="X10" s="133" t="s">
        <v>42</v>
      </c>
      <c r="Y10" s="21"/>
      <c r="Z10"/>
    </row>
    <row r="11" spans="2:26" ht="48.75" customHeight="1">
      <c r="B11" s="111"/>
      <c r="C11" s="126" t="s">
        <v>51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110"/>
      <c r="O11" s="110"/>
      <c r="P11" s="110"/>
      <c r="Q11" s="110"/>
      <c r="R11" s="110"/>
      <c r="S11" s="110"/>
      <c r="T11" s="110"/>
      <c r="U11" s="110"/>
      <c r="V11" s="138"/>
      <c r="W11" s="142"/>
      <c r="X11" s="134"/>
      <c r="Y11" s="21"/>
      <c r="Z11"/>
    </row>
    <row r="12" spans="2:26" ht="15.75" customHeight="1">
      <c r="B12" s="111"/>
      <c r="C12" s="126"/>
      <c r="D12" s="109"/>
      <c r="E12" s="109"/>
      <c r="F12" s="109"/>
      <c r="G12" s="109"/>
      <c r="H12" s="109"/>
      <c r="I12" s="109"/>
      <c r="J12" s="109"/>
      <c r="K12" s="109"/>
      <c r="L12" s="109"/>
      <c r="M12" s="111"/>
      <c r="N12" s="111"/>
      <c r="O12" s="111"/>
      <c r="P12" s="111"/>
      <c r="Q12" s="111"/>
      <c r="R12" s="111"/>
      <c r="S12" s="111"/>
      <c r="T12" s="111"/>
      <c r="U12" s="111"/>
      <c r="V12" s="139"/>
      <c r="W12" s="142"/>
      <c r="X12" s="134"/>
      <c r="Y12" s="21"/>
      <c r="Z12"/>
    </row>
    <row r="13" spans="2:26" ht="30" customHeight="1">
      <c r="B13" s="125"/>
      <c r="C13" s="126"/>
      <c r="D13" s="109"/>
      <c r="E13" s="109"/>
      <c r="F13" s="109"/>
      <c r="G13" s="109"/>
      <c r="H13" s="109"/>
      <c r="I13" s="109"/>
      <c r="J13" s="109"/>
      <c r="K13" s="109"/>
      <c r="L13" s="109"/>
      <c r="M13" s="112"/>
      <c r="N13" s="112"/>
      <c r="O13" s="112"/>
      <c r="P13" s="112"/>
      <c r="Q13" s="112"/>
      <c r="R13" s="112"/>
      <c r="S13" s="112"/>
      <c r="T13" s="112"/>
      <c r="U13" s="112"/>
      <c r="V13" s="140"/>
      <c r="W13" s="142"/>
      <c r="X13" s="135"/>
      <c r="Y13" s="21"/>
      <c r="Z13"/>
    </row>
    <row r="14" spans="2:27" ht="15.75" customHeight="1">
      <c r="B14" s="13">
        <v>1</v>
      </c>
      <c r="C14" s="83">
        <v>757.25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757.25</v>
      </c>
      <c r="X14" s="39">
        <v>33.97</v>
      </c>
      <c r="Y14" s="22"/>
      <c r="Z14" s="137" t="s">
        <v>43</v>
      </c>
      <c r="AA14" s="137"/>
    </row>
    <row r="15" spans="2:27" ht="15.75">
      <c r="B15" s="13">
        <v>2</v>
      </c>
      <c r="C15" s="83">
        <v>608.33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608.33</v>
      </c>
      <c r="X15" s="29">
        <f>IF(Паспорт!P15&gt;0,Паспорт!P15,X14)</f>
        <v>33.97</v>
      </c>
      <c r="Y15" s="22"/>
      <c r="Z15" s="137"/>
      <c r="AA15" s="137"/>
    </row>
    <row r="16" spans="2:27" ht="15.75">
      <c r="B16" s="13">
        <v>3</v>
      </c>
      <c r="C16" s="83">
        <v>1257.43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1257.43</v>
      </c>
      <c r="X16" s="29">
        <f>IF(Паспорт!P16&gt;0,Паспорт!P16,X15)</f>
        <v>33.97</v>
      </c>
      <c r="Y16" s="22"/>
      <c r="Z16" s="137"/>
      <c r="AA16" s="137"/>
    </row>
    <row r="17" spans="2:27" ht="15.75">
      <c r="B17" s="13">
        <v>4</v>
      </c>
      <c r="C17" s="83">
        <v>1527.74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1527.74</v>
      </c>
      <c r="X17" s="29">
        <f>IF(Паспорт!P17&gt;0,Паспорт!P17,X16)</f>
        <v>33.97</v>
      </c>
      <c r="Y17" s="22"/>
      <c r="Z17" s="137"/>
      <c r="AA17" s="137"/>
    </row>
    <row r="18" spans="2:27" ht="15.75">
      <c r="B18" s="13">
        <v>5</v>
      </c>
      <c r="C18" s="83">
        <v>1315.29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1315.29</v>
      </c>
      <c r="X18" s="29">
        <f>IF(Паспорт!P18&gt;0,Паспорт!P18,X17)</f>
        <v>33.97</v>
      </c>
      <c r="Y18" s="22"/>
      <c r="Z18" s="137"/>
      <c r="AA18" s="137"/>
    </row>
    <row r="19" spans="2:27" ht="15.75" customHeight="1">
      <c r="B19" s="13">
        <v>6</v>
      </c>
      <c r="C19" s="83">
        <v>1556.15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1556.15</v>
      </c>
      <c r="X19" s="29">
        <f>IF(Паспорт!P19&gt;0,Паспорт!P19,X18)</f>
        <v>33.97</v>
      </c>
      <c r="Y19" s="22"/>
      <c r="Z19" s="137"/>
      <c r="AA19" s="137"/>
    </row>
    <row r="20" spans="2:27" ht="15.75">
      <c r="B20" s="13">
        <v>7</v>
      </c>
      <c r="C20" s="83">
        <v>1171.33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1171.33</v>
      </c>
      <c r="X20" s="29">
        <f>IF(Паспорт!P20&gt;0,Паспорт!P20,X19)</f>
        <v>33.97</v>
      </c>
      <c r="Y20" s="22"/>
      <c r="Z20" s="137"/>
      <c r="AA20" s="137"/>
    </row>
    <row r="21" spans="2:27" ht="15.75">
      <c r="B21" s="13">
        <v>8</v>
      </c>
      <c r="C21" s="83">
        <v>696.27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696.27</v>
      </c>
      <c r="X21" s="29">
        <f>IF(Паспорт!P21&gt;0,Паспорт!P21,X20)</f>
        <v>33.97</v>
      </c>
      <c r="Y21" s="22"/>
      <c r="Z21" s="137"/>
      <c r="AA21" s="137"/>
    </row>
    <row r="22" spans="2:26" ht="15" customHeight="1">
      <c r="B22" s="13">
        <v>9</v>
      </c>
      <c r="C22" s="83">
        <v>700.42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700.42</v>
      </c>
      <c r="X22" s="29">
        <f>IF(Паспорт!P22&gt;0,Паспорт!P22,X21)</f>
        <v>33.97</v>
      </c>
      <c r="Y22" s="22"/>
      <c r="Z22" s="27"/>
    </row>
    <row r="23" spans="2:26" ht="15.75">
      <c r="B23" s="13">
        <v>10</v>
      </c>
      <c r="C23" s="83">
        <v>1417.16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1417.16</v>
      </c>
      <c r="X23" s="29">
        <f>IF(Паспорт!P23&gt;0,Паспорт!P23,X22)</f>
        <v>33.97</v>
      </c>
      <c r="Y23" s="22"/>
      <c r="Z23" s="27"/>
    </row>
    <row r="24" spans="2:26" ht="15.75">
      <c r="B24" s="13">
        <v>11</v>
      </c>
      <c r="C24" s="83">
        <v>1854.31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1854.31</v>
      </c>
      <c r="X24" s="29">
        <f>IF(Паспорт!P24&gt;0,Паспорт!P24,X23)</f>
        <v>34.14</v>
      </c>
      <c r="Y24" s="22"/>
      <c r="Z24" s="27"/>
    </row>
    <row r="25" spans="2:26" ht="15.75">
      <c r="B25" s="13">
        <v>12</v>
      </c>
      <c r="C25" s="83">
        <v>1305.2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1305.2</v>
      </c>
      <c r="X25" s="29">
        <f>IF(Паспорт!P25&gt;0,Паспорт!P25,X24)</f>
        <v>34.14</v>
      </c>
      <c r="Y25" s="22"/>
      <c r="Z25" s="27"/>
    </row>
    <row r="26" spans="2:26" ht="15.75">
      <c r="B26" s="13">
        <v>13</v>
      </c>
      <c r="C26" s="83">
        <v>1549.29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1549.29</v>
      </c>
      <c r="X26" s="29">
        <f>IF(Паспорт!P26&gt;0,Паспорт!P26,X25)</f>
        <v>34.14</v>
      </c>
      <c r="Y26" s="22"/>
      <c r="Z26" s="27"/>
    </row>
    <row r="27" spans="2:26" ht="15.75">
      <c r="B27" s="13">
        <v>14</v>
      </c>
      <c r="C27" s="83">
        <v>834.44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834.44</v>
      </c>
      <c r="X27" s="29">
        <f>IF(Паспорт!P27&gt;0,Паспорт!P27,X26)</f>
        <v>34.14</v>
      </c>
      <c r="Y27" s="22"/>
      <c r="Z27" s="27"/>
    </row>
    <row r="28" spans="2:26" ht="15.75">
      <c r="B28" s="13">
        <v>15</v>
      </c>
      <c r="C28" s="83">
        <v>1069.45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1069.45</v>
      </c>
      <c r="X28" s="29">
        <f>IF(Паспорт!P28&gt;0,Паспорт!P28,X27)</f>
        <v>34.14</v>
      </c>
      <c r="Y28" s="22"/>
      <c r="Z28" s="27"/>
    </row>
    <row r="29" spans="2:26" ht="15.75">
      <c r="B29" s="14">
        <v>16</v>
      </c>
      <c r="C29" s="83">
        <v>738.2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738.2</v>
      </c>
      <c r="X29" s="29">
        <f>IF(Паспорт!P29&gt;0,Паспорт!P29,X28)</f>
        <v>34.14</v>
      </c>
      <c r="Y29" s="22"/>
      <c r="Z29" s="27"/>
    </row>
    <row r="30" spans="2:26" ht="15.75">
      <c r="B30" s="14">
        <v>17</v>
      </c>
      <c r="C30" s="83">
        <v>1707.48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1707.48</v>
      </c>
      <c r="X30" s="29">
        <f>IF(Паспорт!P30&gt;0,Паспорт!P30,X29)</f>
        <v>34.14</v>
      </c>
      <c r="Y30" s="22"/>
      <c r="Z30" s="27"/>
    </row>
    <row r="31" spans="2:26" ht="15.75">
      <c r="B31" s="14">
        <v>18</v>
      </c>
      <c r="C31" s="83">
        <v>1823.57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1823.57</v>
      </c>
      <c r="X31" s="29">
        <f>IF(Паспорт!P31&gt;0,Паспорт!P31,X30)</f>
        <v>34.14</v>
      </c>
      <c r="Y31" s="22"/>
      <c r="Z31" s="27"/>
    </row>
    <row r="32" spans="2:26" ht="15.75">
      <c r="B32" s="14">
        <v>19</v>
      </c>
      <c r="C32" s="83">
        <v>1837.11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1837.11</v>
      </c>
      <c r="X32" s="29">
        <f>IF(Паспорт!P32&gt;0,Паспорт!P32,X31)</f>
        <v>34.14</v>
      </c>
      <c r="Y32" s="22"/>
      <c r="Z32" s="27"/>
    </row>
    <row r="33" spans="2:26" ht="15.75">
      <c r="B33" s="14">
        <v>20</v>
      </c>
      <c r="C33" s="83">
        <v>1493.81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1493.81</v>
      </c>
      <c r="X33" s="29">
        <f>IF(Паспорт!P33&gt;0,Паспорт!P33,X32)</f>
        <v>34.14</v>
      </c>
      <c r="Y33" s="22"/>
      <c r="Z33" s="27"/>
    </row>
    <row r="34" spans="2:26" ht="15.75">
      <c r="B34" s="14">
        <v>21</v>
      </c>
      <c r="C34" s="83">
        <v>1315.25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1315.25</v>
      </c>
      <c r="X34" s="29">
        <f>IF(Паспорт!P34&gt;0,Паспорт!P34,X33)</f>
        <v>34.14</v>
      </c>
      <c r="Y34" s="22"/>
      <c r="Z34" s="27"/>
    </row>
    <row r="35" spans="2:26" ht="15.75">
      <c r="B35" s="14">
        <v>22</v>
      </c>
      <c r="C35" s="83">
        <v>605.16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605.16</v>
      </c>
      <c r="X35" s="29">
        <f>IF(Паспорт!P35&gt;0,Паспорт!P35,X34)</f>
        <v>34.14</v>
      </c>
      <c r="Y35" s="22"/>
      <c r="Z35" s="27"/>
    </row>
    <row r="36" spans="2:26" ht="15.75">
      <c r="B36" s="14">
        <v>23</v>
      </c>
      <c r="C36" s="83">
        <v>529.33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529.33</v>
      </c>
      <c r="X36" s="29">
        <f>IF(Паспорт!P36&gt;0,Паспорт!P36,X35)</f>
        <v>34.14</v>
      </c>
      <c r="Y36" s="22"/>
      <c r="Z36" s="27"/>
    </row>
    <row r="37" spans="2:26" ht="15.75">
      <c r="B37" s="14">
        <v>24</v>
      </c>
      <c r="C37" s="83">
        <v>1032.17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1032.17</v>
      </c>
      <c r="X37" s="29">
        <f>IF(Паспорт!P37&gt;0,Паспорт!P37,X36)</f>
        <v>34.14</v>
      </c>
      <c r="Y37" s="22"/>
      <c r="Z37" s="27"/>
    </row>
    <row r="38" spans="2:26" ht="15.75">
      <c r="B38" s="14">
        <v>25</v>
      </c>
      <c r="C38" s="83">
        <v>938.29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938.29</v>
      </c>
      <c r="X38" s="29">
        <f>IF(Паспорт!P38&gt;0,Паспорт!P38,X37)</f>
        <v>34.14</v>
      </c>
      <c r="Y38" s="22"/>
      <c r="Z38" s="27"/>
    </row>
    <row r="39" spans="2:26" ht="15.75">
      <c r="B39" s="14">
        <v>26</v>
      </c>
      <c r="C39" s="83">
        <v>923.18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923.18</v>
      </c>
      <c r="X39" s="29">
        <f>IF(Паспорт!P39&gt;0,Паспорт!P39,X38)</f>
        <v>33.93</v>
      </c>
      <c r="Y39" s="22"/>
      <c r="Z39" s="27"/>
    </row>
    <row r="40" spans="2:26" ht="15.75">
      <c r="B40" s="14">
        <v>27</v>
      </c>
      <c r="C40" s="83">
        <v>1293.28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1293.28</v>
      </c>
      <c r="X40" s="29">
        <f>IF(Паспорт!P40&gt;0,Паспорт!P40,X39)</f>
        <v>33.93</v>
      </c>
      <c r="Y40" s="22"/>
      <c r="Z40" s="27"/>
    </row>
    <row r="41" spans="2:26" ht="15.75">
      <c r="B41" s="14">
        <v>28</v>
      </c>
      <c r="C41" s="83">
        <v>976.46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976.46</v>
      </c>
      <c r="X41" s="29">
        <f>IF(Паспорт!P41&gt;0,Паспорт!P41,X40)</f>
        <v>33.93</v>
      </c>
      <c r="Y41" s="22"/>
      <c r="Z41" s="27"/>
    </row>
    <row r="42" spans="2:26" ht="15" customHeight="1">
      <c r="B42" s="14">
        <v>29</v>
      </c>
      <c r="C42" s="83">
        <v>455.47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455.47</v>
      </c>
      <c r="X42" s="29">
        <f>IF(Паспорт!P42&gt;0,Паспорт!P42,X41)</f>
        <v>33.93</v>
      </c>
      <c r="Y42" s="22"/>
      <c r="Z42" s="27"/>
    </row>
    <row r="43" spans="2:26" ht="15.75" customHeight="1">
      <c r="B43" s="14">
        <v>30</v>
      </c>
      <c r="C43" s="83">
        <v>464.62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464.62</v>
      </c>
      <c r="X43" s="29">
        <f>IF(Паспорт!P43&gt;0,Паспорт!P43,X42)</f>
        <v>33.93</v>
      </c>
      <c r="Y43" s="22"/>
      <c r="Z43" s="27"/>
    </row>
    <row r="44" spans="2:26" ht="18.75" customHeight="1">
      <c r="B44" s="14">
        <v>31</v>
      </c>
      <c r="C44" s="83">
        <v>858.32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858.32</v>
      </c>
      <c r="X44" s="29">
        <f>IF(Паспорт!P44&gt;0,Паспорт!P44,X43)</f>
        <v>33.93</v>
      </c>
      <c r="Y44" s="22"/>
      <c r="Z44" s="27"/>
    </row>
    <row r="45" spans="2:27" ht="66" customHeight="1">
      <c r="B45" s="14" t="s">
        <v>40</v>
      </c>
      <c r="C45" s="84">
        <f>SUM(C14:C44)</f>
        <v>34611.76000000001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34611.76000000001</v>
      </c>
      <c r="X45" s="30">
        <f>SUMPRODUCT(X14:X44,W14:W44)/SUM(W14:W44)</f>
        <v>34.05577336142397</v>
      </c>
      <c r="Y45" s="26"/>
      <c r="Z45" s="141" t="s">
        <v>41</v>
      </c>
      <c r="AA45" s="141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107" t="s">
        <v>59</v>
      </c>
      <c r="W49" s="89"/>
      <c r="X49" s="90"/>
      <c r="Y49" s="85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52</v>
      </c>
      <c r="Q51" s="10"/>
      <c r="R51" s="10"/>
      <c r="S51" s="10"/>
      <c r="T51" s="10"/>
      <c r="U51" s="10"/>
      <c r="V51" s="107" t="s">
        <v>59</v>
      </c>
      <c r="W51" s="10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W10:W13"/>
    <mergeCell ref="M11:M13"/>
    <mergeCell ref="Z14:AA21"/>
    <mergeCell ref="V11:V13"/>
    <mergeCell ref="C10:V10"/>
    <mergeCell ref="Z45:AA45"/>
    <mergeCell ref="E11:E13"/>
    <mergeCell ref="F11:F13"/>
    <mergeCell ref="G11:G13"/>
    <mergeCell ref="H11:H13"/>
    <mergeCell ref="S11:S13"/>
    <mergeCell ref="T11:T13"/>
    <mergeCell ref="N11:N13"/>
    <mergeCell ref="C47:X47"/>
    <mergeCell ref="J11:J13"/>
    <mergeCell ref="K11:K13"/>
    <mergeCell ref="L11:L13"/>
    <mergeCell ref="O11:O13"/>
    <mergeCell ref="C11:C13"/>
    <mergeCell ref="R11:R13"/>
    <mergeCell ref="D11:D13"/>
    <mergeCell ref="A6:X6"/>
    <mergeCell ref="U11:U13"/>
    <mergeCell ref="C5:X5"/>
    <mergeCell ref="B7:X7"/>
    <mergeCell ref="B8:X8"/>
    <mergeCell ref="B10:B13"/>
    <mergeCell ref="I11:I13"/>
    <mergeCell ref="P11:P13"/>
    <mergeCell ref="Q11:Q13"/>
    <mergeCell ref="X10:X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2016-09-30T08:37:44Z</cp:lastPrinted>
  <dcterms:created xsi:type="dcterms:W3CDTF">2010-01-29T08:37:16Z</dcterms:created>
  <dcterms:modified xsi:type="dcterms:W3CDTF">2016-11-01T09:20:24Z</dcterms:modified>
  <cp:category/>
  <cp:version/>
  <cp:contentType/>
  <cp:contentStatus/>
</cp:coreProperties>
</file>