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9440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C41" i="1" l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<sst xmlns="http://schemas.openxmlformats.org/spreadsheetml/2006/main" count="85" uniqueCount="65">
  <si>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</si>
  <si>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</si>
  <si>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</si>
  <si>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</si>
  <si>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</si>
  <si>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</si>
  <si>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</si>
  <si>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</si>
  <si>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</si>
  <si>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</si>
  <si>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t>Керівник лабораторії____________________________________________________________________________________________________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</si>
  <si>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</si>
  <si>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</si>
  <si>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</si>
  <si>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</si>
  <si>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</si>
  <si>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</si>
  <si>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</si>
  <si>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Керівник метрологічної служби____________________________________________________________________________________________</t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</si>
  <si>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</si>
  <si>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</si>
  <si>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</si>
  <si>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</si>
  <si>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</si>
  <si>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</si>
  <si>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</si>
  <si>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</si>
  <si>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</si>
  <si>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</si>
  <si>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</si>
  <si>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</si>
  <si>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</si>
  <si>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</si>
  <si>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</si>
  <si>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</si>
  <si>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</si>
  <si>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</si>
  <si>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</si>
  <si>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</si>
  <si>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</si>
  <si>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</si>
  <si>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</si>
  <si>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</si>
  <si>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</si>
  <si>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</si>
  <si>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</si>
  <si>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</si>
  <si>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</si>
  <si>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Філія УМГ "КИЇВТРАНСГАЗ"</t>
  </si>
  <si>
    <t>Чернігівське ЛВУМГ</t>
  </si>
  <si>
    <t>Свідоцтво № 74/2014 чинне до 01.07.2019 р.</t>
  </si>
  <si>
    <t>газопроводу ДКБМ</t>
  </si>
  <si>
    <t>за період з 01.10.2016 р. по 31.10.2016 р.</t>
  </si>
  <si>
    <t>відс.</t>
  </si>
  <si>
    <t>В.О. Шутішин</t>
  </si>
  <si>
    <t>01.11.16 р.</t>
  </si>
  <si>
    <t>__________________</t>
  </si>
  <si>
    <t>І.О. Лапа</t>
  </si>
  <si>
    <t>О.В. Макаров</t>
  </si>
  <si>
    <t>служба ГВ та М</t>
  </si>
  <si>
    <r>
      <t xml:space="preserve">Керівник </t>
    </r>
    <r>
      <rPr>
        <u/>
        <sz val="11"/>
        <color theme="1"/>
        <rFont val="Times New Roman"/>
        <family val="1"/>
        <charset val="204"/>
      </rPr>
      <t>Чернігівського ЛВУМГ</t>
    </r>
  </si>
  <si>
    <t>ВХАЛ Чернігівського ЛВУМГ</t>
  </si>
  <si>
    <r>
      <t>переданого Чернігівським ЛВУМГ та прийнятого</t>
    </r>
    <r>
      <rPr>
        <b/>
        <sz val="11"/>
        <color theme="1"/>
        <rFont val="Times New Roman"/>
        <family val="1"/>
        <charset val="204"/>
      </rPr>
      <t xml:space="preserve"> ПАТ "Київоблгаз"</t>
    </r>
  </si>
  <si>
    <r>
      <t xml:space="preserve">по ГВС (ПВВГ, СВГ, ГРС): </t>
    </r>
    <r>
      <rPr>
        <b/>
        <sz val="11"/>
        <color theme="1"/>
        <rFont val="Times New Roman"/>
        <family val="1"/>
        <charset val="204"/>
      </rPr>
      <t>ГРС В. Димерка, Семиполки, Залісся, Калита</t>
    </r>
  </si>
  <si>
    <t>&lt;10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</si>
</sst>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164" fontId="2" fillId="0" borderId="27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Protection="1">
      <protection locked="0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164" fontId="2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164" fontId="2" fillId="0" borderId="27" xfId="0" applyNumberFormat="1" applyFont="1" applyBorder="1" applyAlignment="1" applyProtection="1">
      <alignment horizontal="center" vertical="center" wrapText="1"/>
      <protection locked="0"/>
    </xf>
    <xf numFmtId="2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166" fontId="2" fillId="0" borderId="10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164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 applyProtection="1">
      <alignment horizontal="center" vertical="center" wrapText="1"/>
      <protection locked="0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Protection="1">
      <protection locked="0"/>
    </xf>
    <xf numFmtId="164" fontId="2" fillId="0" borderId="30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2" fillId="0" borderId="34" xfId="0" applyFont="1" applyBorder="1" applyAlignment="1" applyProtection="1">
      <alignment horizontal="right" vertical="center" wrapText="1"/>
      <protection locked="0"/>
    </xf>
    <xf numFmtId="0" fontId="2" fillId="0" borderId="35" xfId="0" applyFont="1" applyBorder="1" applyAlignment="1" applyProtection="1">
      <alignment horizontal="right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60;&#1061;&#1055;%20&#1076;&#1083;&#1103;%20&#1050;&#1058;&#1043;%20&#1087;&#1086;%20&#1086;&#1073;&#1083;&#1072;&#1089;&#1090;&#1103;&#1084;/&#1078;&#1086;&#1074;&#1090;&#1077;&#1085;&#1100;%202016%20&#1079;%20&#1086;&#1073;/09-17&#1086;&#10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 (2)"/>
      <sheetName val="Лист1"/>
      <sheetName val="Лист2"/>
      <sheetName val="Лист3"/>
    </sheetNames>
    <sheetDataSet>
      <sheetData sheetId="0">
        <row r="7">
          <cell r="B7">
            <v>28351</v>
          </cell>
        </row>
        <row r="8">
          <cell r="B8">
            <v>29383</v>
          </cell>
        </row>
        <row r="9">
          <cell r="B9">
            <v>33350</v>
          </cell>
        </row>
        <row r="10">
          <cell r="B10">
            <v>28847</v>
          </cell>
        </row>
        <row r="11">
          <cell r="B11">
            <v>44879</v>
          </cell>
        </row>
        <row r="12">
          <cell r="B12">
            <v>39797</v>
          </cell>
        </row>
        <row r="13">
          <cell r="B13">
            <v>55473</v>
          </cell>
        </row>
        <row r="14">
          <cell r="B14">
            <v>85284</v>
          </cell>
        </row>
        <row r="15">
          <cell r="B15">
            <v>98699</v>
          </cell>
        </row>
        <row r="16">
          <cell r="B16">
            <v>89457</v>
          </cell>
        </row>
        <row r="17">
          <cell r="B17">
            <v>81348</v>
          </cell>
        </row>
        <row r="18">
          <cell r="B18">
            <v>103820</v>
          </cell>
        </row>
        <row r="19">
          <cell r="B19">
            <v>121479</v>
          </cell>
        </row>
        <row r="20">
          <cell r="B20">
            <v>128016</v>
          </cell>
        </row>
        <row r="21">
          <cell r="B21">
            <v>138951</v>
          </cell>
        </row>
        <row r="22">
          <cell r="B22">
            <v>134963</v>
          </cell>
        </row>
        <row r="23">
          <cell r="B23">
            <v>140905</v>
          </cell>
        </row>
        <row r="24">
          <cell r="B24">
            <v>132489</v>
          </cell>
        </row>
        <row r="25">
          <cell r="B25">
            <v>142655</v>
          </cell>
        </row>
        <row r="26">
          <cell r="B26">
            <v>149305</v>
          </cell>
        </row>
        <row r="27">
          <cell r="B27">
            <v>147143</v>
          </cell>
        </row>
        <row r="28">
          <cell r="B28">
            <v>136602</v>
          </cell>
        </row>
        <row r="29">
          <cell r="B29">
            <v>135128</v>
          </cell>
        </row>
        <row r="30">
          <cell r="B30">
            <v>135581</v>
          </cell>
        </row>
        <row r="31">
          <cell r="B31">
            <v>138475</v>
          </cell>
        </row>
        <row r="32">
          <cell r="B32">
            <v>151456</v>
          </cell>
        </row>
        <row r="33">
          <cell r="B33">
            <v>142586</v>
          </cell>
        </row>
        <row r="34">
          <cell r="B34">
            <v>136265</v>
          </cell>
        </row>
        <row r="35">
          <cell r="B35">
            <v>135683</v>
          </cell>
        </row>
        <row r="36">
          <cell r="B36">
            <v>133574</v>
          </cell>
        </row>
        <row r="37">
          <cell r="B37">
            <v>152924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W45" sqref="W45"/>
    </sheetView>
  </sheetViews>
  <sheetFormatPr defaultRowHeight="15" x14ac:dyDescent="0.25"/>
  <cols>
    <col min="1" max="1" width="4.85546875" style="1" customWidth="1"/>
    <col min="2" max="2" width="7.28515625" style="1" customWidth="1"/>
    <col min="3" max="23" width="6.140625" style="1" customWidth="1"/>
    <col min="24" max="25" width="6" style="1" customWidth="1"/>
    <col min="26" max="28" width="6.140625" style="1" customWidth="1"/>
    <col min="29" max="29" width="7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8" t="s">
        <v>23</v>
      </c>
      <c r="B1" s="2"/>
      <c r="C1" s="2"/>
      <c r="D1" s="2"/>
      <c r="M1" s="59" t="s">
        <v>4</v>
      </c>
    </row>
    <row r="2" spans="1:34" x14ac:dyDescent="0.25">
      <c r="A2" s="8" t="s">
        <v>48</v>
      </c>
      <c r="B2" s="2"/>
      <c r="C2" s="9"/>
      <c r="D2" s="2"/>
      <c r="F2" s="2"/>
      <c r="G2" s="2"/>
      <c r="H2" s="2"/>
      <c r="I2" s="2"/>
      <c r="J2" s="2"/>
      <c r="K2" s="3" t="s">
        <v>62</v>
      </c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34" ht="21" customHeight="1" x14ac:dyDescent="0.25">
      <c r="A3" s="8" t="s">
        <v>49</v>
      </c>
      <c r="C3" s="3"/>
      <c r="F3" s="2"/>
      <c r="G3" s="2"/>
      <c r="H3" s="2"/>
      <c r="I3" s="61" t="s">
        <v>63</v>
      </c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10"/>
    </row>
    <row r="4" spans="1:34" ht="12.75" customHeight="1" x14ac:dyDescent="0.25">
      <c r="A4" s="7" t="s">
        <v>24</v>
      </c>
      <c r="G4" s="2"/>
      <c r="H4" s="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10"/>
    </row>
    <row r="5" spans="1:34" x14ac:dyDescent="0.25">
      <c r="A5" s="7" t="s">
        <v>50</v>
      </c>
      <c r="F5" s="2"/>
      <c r="G5" s="2"/>
      <c r="H5" s="2"/>
      <c r="K5" s="3" t="s">
        <v>51</v>
      </c>
      <c r="M5" s="10"/>
      <c r="O5" s="10"/>
      <c r="P5" s="10"/>
      <c r="Q5" s="10"/>
      <c r="R5" s="10"/>
      <c r="S5" s="10"/>
      <c r="V5" s="10"/>
      <c r="W5" s="3" t="s">
        <v>52</v>
      </c>
      <c r="X5" s="10"/>
      <c r="Y5" s="10"/>
      <c r="Z5" s="10"/>
    </row>
    <row r="6" spans="1:34" ht="11.25" customHeight="1" thickBot="1" x14ac:dyDescent="0.3"/>
    <row r="7" spans="1:34" ht="26.25" customHeight="1" thickBot="1" x14ac:dyDescent="0.3">
      <c r="A7" s="65" t="s">
        <v>0</v>
      </c>
      <c r="B7" s="89" t="s">
        <v>1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  <c r="N7" s="89" t="s">
        <v>33</v>
      </c>
      <c r="O7" s="90"/>
      <c r="P7" s="90"/>
      <c r="Q7" s="90"/>
      <c r="R7" s="90"/>
      <c r="S7" s="90"/>
      <c r="T7" s="90"/>
      <c r="U7" s="90"/>
      <c r="V7" s="90"/>
      <c r="W7" s="91"/>
      <c r="X7" s="74" t="s">
        <v>28</v>
      </c>
      <c r="Y7" s="72" t="s">
        <v>2</v>
      </c>
      <c r="Z7" s="68" t="s">
        <v>20</v>
      </c>
      <c r="AA7" s="68" t="s">
        <v>21</v>
      </c>
      <c r="AB7" s="70" t="s">
        <v>22</v>
      </c>
      <c r="AC7" s="63" t="s">
        <v>17</v>
      </c>
    </row>
    <row r="8" spans="1:34" ht="16.5" customHeight="1" thickBot="1" x14ac:dyDescent="0.3">
      <c r="A8" s="66"/>
      <c r="B8" s="96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102" t="s">
        <v>29</v>
      </c>
      <c r="O8" s="13" t="s">
        <v>31</v>
      </c>
      <c r="P8" s="13"/>
      <c r="Q8" s="13"/>
      <c r="R8" s="13"/>
      <c r="S8" s="13"/>
      <c r="T8" s="13"/>
      <c r="U8" s="13"/>
      <c r="V8" s="13" t="s">
        <v>32</v>
      </c>
      <c r="W8" s="14"/>
      <c r="X8" s="75"/>
      <c r="Y8" s="73"/>
      <c r="Z8" s="69"/>
      <c r="AA8" s="69"/>
      <c r="AB8" s="71"/>
      <c r="AC8" s="64"/>
    </row>
    <row r="9" spans="1:34" ht="15" customHeight="1" x14ac:dyDescent="0.25">
      <c r="A9" s="67"/>
      <c r="B9" s="76" t="s">
        <v>36</v>
      </c>
      <c r="C9" s="78" t="s">
        <v>37</v>
      </c>
      <c r="D9" s="78" t="s">
        <v>38</v>
      </c>
      <c r="E9" s="78" t="s">
        <v>43</v>
      </c>
      <c r="F9" s="78" t="s">
        <v>44</v>
      </c>
      <c r="G9" s="78" t="s">
        <v>41</v>
      </c>
      <c r="H9" s="78" t="s">
        <v>45</v>
      </c>
      <c r="I9" s="78" t="s">
        <v>42</v>
      </c>
      <c r="J9" s="78" t="s">
        <v>40</v>
      </c>
      <c r="K9" s="78" t="s">
        <v>39</v>
      </c>
      <c r="L9" s="78" t="s">
        <v>46</v>
      </c>
      <c r="M9" s="80" t="s">
        <v>47</v>
      </c>
      <c r="N9" s="103"/>
      <c r="O9" s="98" t="s">
        <v>34</v>
      </c>
      <c r="P9" s="100" t="s">
        <v>11</v>
      </c>
      <c r="Q9" s="70" t="s">
        <v>12</v>
      </c>
      <c r="R9" s="76" t="s">
        <v>35</v>
      </c>
      <c r="S9" s="78" t="s">
        <v>13</v>
      </c>
      <c r="T9" s="80" t="s">
        <v>14</v>
      </c>
      <c r="U9" s="76" t="s">
        <v>30</v>
      </c>
      <c r="V9" s="78" t="s">
        <v>15</v>
      </c>
      <c r="W9" s="80" t="s">
        <v>16</v>
      </c>
      <c r="X9" s="75"/>
      <c r="Y9" s="73"/>
      <c r="Z9" s="69"/>
      <c r="AA9" s="69"/>
      <c r="AB9" s="71"/>
      <c r="AC9" s="64"/>
    </row>
    <row r="10" spans="1:34" ht="92.25" customHeight="1" x14ac:dyDescent="0.25">
      <c r="A10" s="67"/>
      <c r="B10" s="77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81"/>
      <c r="N10" s="104"/>
      <c r="O10" s="99"/>
      <c r="P10" s="101"/>
      <c r="Q10" s="71"/>
      <c r="R10" s="77"/>
      <c r="S10" s="79"/>
      <c r="T10" s="81"/>
      <c r="U10" s="77"/>
      <c r="V10" s="79"/>
      <c r="W10" s="81"/>
      <c r="X10" s="75"/>
      <c r="Y10" s="73"/>
      <c r="Z10" s="69"/>
      <c r="AA10" s="69"/>
      <c r="AB10" s="71"/>
      <c r="AC10" s="64"/>
    </row>
    <row r="11" spans="1:34" x14ac:dyDescent="0.25">
      <c r="A11" s="34">
        <v>1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7"/>
      <c r="N11" s="38"/>
      <c r="O11" s="26">
        <v>8224</v>
      </c>
      <c r="P11" s="20">
        <v>34.43</v>
      </c>
      <c r="Q11" s="24">
        <v>9.56</v>
      </c>
      <c r="R11" s="17">
        <v>9105</v>
      </c>
      <c r="S11" s="25">
        <v>38.119999999999997</v>
      </c>
      <c r="T11" s="39">
        <v>10.59</v>
      </c>
      <c r="U11" s="40"/>
      <c r="V11" s="20"/>
      <c r="W11" s="39"/>
      <c r="X11" s="17"/>
      <c r="Y11" s="20"/>
      <c r="Z11" s="20"/>
      <c r="AA11" s="20"/>
      <c r="AB11" s="16"/>
      <c r="AC11" s="18">
        <f>'[1]Лист1 (2)'!B7/1000</f>
        <v>28.350999999999999</v>
      </c>
      <c r="AD11" s="11">
        <f>SUM(B11:M11)+$K$42+$N$42</f>
        <v>0</v>
      </c>
      <c r="AE11" s="12" t="str">
        <f>IF(AD11=100,"ОК"," ")</f>
        <v xml:space="preserve"> </v>
      </c>
      <c r="AF11" s="5"/>
      <c r="AG11" s="5"/>
      <c r="AH11" s="5"/>
    </row>
    <row r="12" spans="1:34" x14ac:dyDescent="0.25">
      <c r="A12" s="34">
        <v>2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7"/>
      <c r="N12" s="41"/>
      <c r="O12" s="26">
        <v>8224</v>
      </c>
      <c r="P12" s="20">
        <v>34.43</v>
      </c>
      <c r="Q12" s="24">
        <v>9.56</v>
      </c>
      <c r="R12" s="17">
        <v>9105</v>
      </c>
      <c r="S12" s="25">
        <v>38.119999999999997</v>
      </c>
      <c r="T12" s="39">
        <v>10.59</v>
      </c>
      <c r="U12" s="40"/>
      <c r="V12" s="20"/>
      <c r="W12" s="39"/>
      <c r="X12" s="17"/>
      <c r="Y12" s="20"/>
      <c r="Z12" s="20"/>
      <c r="AA12" s="20"/>
      <c r="AB12" s="16"/>
      <c r="AC12" s="18">
        <f>'[1]Лист1 (2)'!B8/1000</f>
        <v>29.382999999999999</v>
      </c>
      <c r="AD12" s="11">
        <f t="shared" ref="AD12:AD41" si="0">SUM(B12:M12)+$K$42+$N$42</f>
        <v>0</v>
      </c>
      <c r="AE12" s="12" t="str">
        <f>IF(AD12=100,"ОК"," ")</f>
        <v xml:space="preserve"> </v>
      </c>
      <c r="AF12" s="5"/>
      <c r="AG12" s="5"/>
      <c r="AH12" s="5"/>
    </row>
    <row r="13" spans="1:34" x14ac:dyDescent="0.25">
      <c r="A13" s="34">
        <v>3</v>
      </c>
      <c r="B13" s="32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33"/>
      <c r="N13" s="27"/>
      <c r="O13" s="26">
        <v>8224</v>
      </c>
      <c r="P13" s="20">
        <v>34.43</v>
      </c>
      <c r="Q13" s="24">
        <v>9.56</v>
      </c>
      <c r="R13" s="17">
        <v>9105</v>
      </c>
      <c r="S13" s="25">
        <v>38.119999999999997</v>
      </c>
      <c r="T13" s="39">
        <v>10.59</v>
      </c>
      <c r="U13" s="40"/>
      <c r="V13" s="20"/>
      <c r="W13" s="39"/>
      <c r="X13" s="30"/>
      <c r="Y13" s="21"/>
      <c r="Z13" s="15"/>
      <c r="AA13" s="15"/>
      <c r="AB13" s="31"/>
      <c r="AC13" s="18">
        <f>'[1]Лист1 (2)'!B9/1000</f>
        <v>33.35</v>
      </c>
      <c r="AD13" s="11">
        <f t="shared" si="0"/>
        <v>0</v>
      </c>
      <c r="AE13" s="12" t="str">
        <f>IF(AD13=100,"ОК"," ")</f>
        <v xml:space="preserve"> </v>
      </c>
      <c r="AF13" s="5"/>
      <c r="AG13" s="5"/>
      <c r="AH13" s="5"/>
    </row>
    <row r="14" spans="1:34" x14ac:dyDescent="0.25">
      <c r="A14" s="34">
        <v>4</v>
      </c>
      <c r="B14" s="35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7"/>
      <c r="N14" s="41"/>
      <c r="O14" s="26">
        <v>8224</v>
      </c>
      <c r="P14" s="20">
        <v>34.43</v>
      </c>
      <c r="Q14" s="24">
        <v>9.56</v>
      </c>
      <c r="R14" s="17">
        <v>9105</v>
      </c>
      <c r="S14" s="25">
        <v>38.119999999999997</v>
      </c>
      <c r="T14" s="39">
        <v>10.59</v>
      </c>
      <c r="U14" s="40"/>
      <c r="V14" s="20"/>
      <c r="W14" s="39"/>
      <c r="X14" s="17"/>
      <c r="Y14" s="20"/>
      <c r="Z14" s="20"/>
      <c r="AA14" s="20"/>
      <c r="AB14" s="16"/>
      <c r="AC14" s="18">
        <f>'[1]Лист1 (2)'!B10/1000</f>
        <v>28.847000000000001</v>
      </c>
      <c r="AD14" s="11">
        <f t="shared" si="0"/>
        <v>0</v>
      </c>
      <c r="AE14" s="12" t="str">
        <f t="shared" ref="AE14:AE41" si="1">IF(AD14=100,"ОК"," ")</f>
        <v xml:space="preserve"> </v>
      </c>
      <c r="AF14" s="5"/>
      <c r="AG14" s="5"/>
      <c r="AH14" s="5"/>
    </row>
    <row r="15" spans="1:34" x14ac:dyDescent="0.25">
      <c r="A15" s="34">
        <v>5</v>
      </c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41"/>
      <c r="O15" s="26">
        <v>8224</v>
      </c>
      <c r="P15" s="20">
        <v>34.43</v>
      </c>
      <c r="Q15" s="24">
        <v>9.56</v>
      </c>
      <c r="R15" s="17">
        <v>9105</v>
      </c>
      <c r="S15" s="25">
        <v>38.119999999999997</v>
      </c>
      <c r="T15" s="39">
        <v>10.59</v>
      </c>
      <c r="U15" s="40"/>
      <c r="V15" s="20"/>
      <c r="W15" s="39"/>
      <c r="X15" s="17"/>
      <c r="Y15" s="20"/>
      <c r="Z15" s="20"/>
      <c r="AA15" s="20"/>
      <c r="AB15" s="16"/>
      <c r="AC15" s="18">
        <f>'[1]Лист1 (2)'!B11/1000</f>
        <v>44.878999999999998</v>
      </c>
      <c r="AD15" s="11">
        <f t="shared" si="0"/>
        <v>0</v>
      </c>
      <c r="AE15" s="12" t="str">
        <f t="shared" si="1"/>
        <v xml:space="preserve"> </v>
      </c>
      <c r="AF15" s="5"/>
      <c r="AG15" s="5"/>
      <c r="AH15" s="5"/>
    </row>
    <row r="16" spans="1:34" x14ac:dyDescent="0.25">
      <c r="A16" s="34">
        <v>6</v>
      </c>
      <c r="B16" s="32">
        <v>89.587000000000003</v>
      </c>
      <c r="C16" s="19">
        <v>5.0754000000000001</v>
      </c>
      <c r="D16" s="19">
        <v>1.1596</v>
      </c>
      <c r="E16" s="19">
        <v>0.12470000000000001</v>
      </c>
      <c r="F16" s="19">
        <v>0.2208</v>
      </c>
      <c r="G16" s="19">
        <v>3.3999999999999998E-3</v>
      </c>
      <c r="H16" s="19">
        <v>5.1299999999999998E-2</v>
      </c>
      <c r="I16" s="19">
        <v>4.0599999999999997E-2</v>
      </c>
      <c r="J16" s="19">
        <v>3.5200000000000002E-2</v>
      </c>
      <c r="K16" s="19">
        <v>5.4999999999999997E-3</v>
      </c>
      <c r="L16" s="19">
        <v>1.6697</v>
      </c>
      <c r="M16" s="33">
        <v>2.0266999999999999</v>
      </c>
      <c r="N16" s="27">
        <v>0.753</v>
      </c>
      <c r="O16" s="26">
        <v>8249</v>
      </c>
      <c r="P16" s="15">
        <v>34.54</v>
      </c>
      <c r="Q16" s="24">
        <v>9.59</v>
      </c>
      <c r="R16" s="29">
        <v>9132</v>
      </c>
      <c r="S16" s="15">
        <v>38.229999999999997</v>
      </c>
      <c r="T16" s="16">
        <v>10.62</v>
      </c>
      <c r="U16" s="17">
        <v>11551</v>
      </c>
      <c r="V16" s="20">
        <v>48.36</v>
      </c>
      <c r="W16" s="16">
        <v>13.43</v>
      </c>
      <c r="X16" s="42">
        <v>-11</v>
      </c>
      <c r="Y16" s="43">
        <v>-10</v>
      </c>
      <c r="Z16" s="15" t="s">
        <v>64</v>
      </c>
      <c r="AA16" s="15" t="s">
        <v>64</v>
      </c>
      <c r="AB16" s="31" t="s">
        <v>53</v>
      </c>
      <c r="AC16" s="18">
        <f>'[1]Лист1 (2)'!B12/1000</f>
        <v>39.796999999999997</v>
      </c>
      <c r="AD16" s="11">
        <f t="shared" si="0"/>
        <v>99.999900000000011</v>
      </c>
      <c r="AE16" s="12" t="str">
        <f t="shared" si="1"/>
        <v xml:space="preserve"> </v>
      </c>
      <c r="AF16" s="5"/>
      <c r="AG16" s="5"/>
      <c r="AH16" s="5"/>
    </row>
    <row r="17" spans="1:34" x14ac:dyDescent="0.25">
      <c r="A17" s="34">
        <v>7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7"/>
      <c r="N17" s="41"/>
      <c r="O17" s="26">
        <v>8249</v>
      </c>
      <c r="P17" s="15">
        <v>34.54</v>
      </c>
      <c r="Q17" s="24">
        <v>9.59</v>
      </c>
      <c r="R17" s="29">
        <v>9132</v>
      </c>
      <c r="S17" s="15">
        <v>38.229999999999997</v>
      </c>
      <c r="T17" s="16">
        <v>10.62</v>
      </c>
      <c r="U17" s="17"/>
      <c r="V17" s="20"/>
      <c r="W17" s="16"/>
      <c r="X17" s="17"/>
      <c r="Y17" s="20"/>
      <c r="Z17" s="20"/>
      <c r="AA17" s="20"/>
      <c r="AB17" s="16"/>
      <c r="AC17" s="18">
        <f>'[1]Лист1 (2)'!B13/1000</f>
        <v>55.472999999999999</v>
      </c>
      <c r="AD17" s="11">
        <f t="shared" si="0"/>
        <v>0</v>
      </c>
      <c r="AE17" s="12" t="str">
        <f t="shared" si="1"/>
        <v xml:space="preserve"> </v>
      </c>
      <c r="AF17" s="5"/>
      <c r="AG17" s="5"/>
      <c r="AH17" s="5"/>
    </row>
    <row r="18" spans="1:34" x14ac:dyDescent="0.25">
      <c r="A18" s="34">
        <v>8</v>
      </c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7"/>
      <c r="N18" s="41"/>
      <c r="O18" s="26">
        <v>8249</v>
      </c>
      <c r="P18" s="15">
        <v>34.54</v>
      </c>
      <c r="Q18" s="24">
        <v>9.59</v>
      </c>
      <c r="R18" s="29">
        <v>9132</v>
      </c>
      <c r="S18" s="15">
        <v>38.229999999999997</v>
      </c>
      <c r="T18" s="16">
        <v>10.62</v>
      </c>
      <c r="U18" s="17"/>
      <c r="V18" s="20"/>
      <c r="W18" s="16"/>
      <c r="X18" s="17"/>
      <c r="Y18" s="20"/>
      <c r="Z18" s="20"/>
      <c r="AA18" s="20"/>
      <c r="AB18" s="16"/>
      <c r="AC18" s="18">
        <f>'[1]Лист1 (2)'!B14/1000</f>
        <v>85.284000000000006</v>
      </c>
      <c r="AD18" s="11">
        <f t="shared" si="0"/>
        <v>0</v>
      </c>
      <c r="AE18" s="12" t="str">
        <f t="shared" si="1"/>
        <v xml:space="preserve"> </v>
      </c>
      <c r="AF18" s="5"/>
      <c r="AG18" s="5"/>
      <c r="AH18" s="5"/>
    </row>
    <row r="19" spans="1:34" x14ac:dyDescent="0.25">
      <c r="A19" s="34">
        <v>9</v>
      </c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7"/>
      <c r="N19" s="41"/>
      <c r="O19" s="26">
        <v>8249</v>
      </c>
      <c r="P19" s="15">
        <v>34.54</v>
      </c>
      <c r="Q19" s="24">
        <v>9.59</v>
      </c>
      <c r="R19" s="29">
        <v>9132</v>
      </c>
      <c r="S19" s="15">
        <v>38.229999999999997</v>
      </c>
      <c r="T19" s="16">
        <v>10.62</v>
      </c>
      <c r="U19" s="17"/>
      <c r="V19" s="20"/>
      <c r="W19" s="16"/>
      <c r="X19" s="17"/>
      <c r="Y19" s="20"/>
      <c r="Z19" s="20"/>
      <c r="AA19" s="20"/>
      <c r="AB19" s="16"/>
      <c r="AC19" s="18">
        <f>'[1]Лист1 (2)'!B15/1000</f>
        <v>98.698999999999998</v>
      </c>
      <c r="AD19" s="11">
        <f t="shared" si="0"/>
        <v>0</v>
      </c>
      <c r="AE19" s="12" t="str">
        <f t="shared" si="1"/>
        <v xml:space="preserve"> </v>
      </c>
      <c r="AF19" s="5"/>
      <c r="AG19" s="5"/>
      <c r="AH19" s="5"/>
    </row>
    <row r="20" spans="1:34" x14ac:dyDescent="0.25">
      <c r="A20" s="34">
        <v>10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7"/>
      <c r="N20" s="41"/>
      <c r="O20" s="26">
        <v>8249</v>
      </c>
      <c r="P20" s="15">
        <v>34.54</v>
      </c>
      <c r="Q20" s="24">
        <v>9.59</v>
      </c>
      <c r="R20" s="29">
        <v>9132</v>
      </c>
      <c r="S20" s="15">
        <v>38.229999999999997</v>
      </c>
      <c r="T20" s="16">
        <v>10.62</v>
      </c>
      <c r="U20" s="17"/>
      <c r="V20" s="20"/>
      <c r="W20" s="16"/>
      <c r="X20" s="17"/>
      <c r="Y20" s="20"/>
      <c r="Z20" s="20"/>
      <c r="AA20" s="20"/>
      <c r="AB20" s="16"/>
      <c r="AC20" s="18">
        <f>'[1]Лист1 (2)'!B16/1000</f>
        <v>89.456999999999994</v>
      </c>
      <c r="AD20" s="11">
        <f t="shared" si="0"/>
        <v>0</v>
      </c>
      <c r="AE20" s="12" t="str">
        <f t="shared" si="1"/>
        <v xml:space="preserve"> </v>
      </c>
      <c r="AF20" s="5"/>
      <c r="AG20" s="5"/>
      <c r="AH20" s="5"/>
    </row>
    <row r="21" spans="1:34" x14ac:dyDescent="0.25">
      <c r="A21" s="34">
        <v>11</v>
      </c>
      <c r="B21" s="32">
        <v>89.5916</v>
      </c>
      <c r="C21" s="19">
        <v>5.0107999999999997</v>
      </c>
      <c r="D21" s="19">
        <v>1.1121000000000001</v>
      </c>
      <c r="E21" s="19">
        <v>0.1172</v>
      </c>
      <c r="F21" s="19">
        <v>0.2127</v>
      </c>
      <c r="G21" s="19">
        <v>3.3999999999999998E-3</v>
      </c>
      <c r="H21" s="19">
        <v>4.6600000000000003E-2</v>
      </c>
      <c r="I21" s="19">
        <v>3.7400000000000003E-2</v>
      </c>
      <c r="J21" s="19">
        <v>1.89E-2</v>
      </c>
      <c r="K21" s="19">
        <v>5.1999999999999998E-3</v>
      </c>
      <c r="L21" s="19">
        <v>1.653</v>
      </c>
      <c r="M21" s="33">
        <v>2.1913</v>
      </c>
      <c r="N21" s="27">
        <v>0.75290000000000001</v>
      </c>
      <c r="O21" s="44">
        <v>8217</v>
      </c>
      <c r="P21" s="25">
        <v>34.4</v>
      </c>
      <c r="Q21" s="16">
        <v>9.56</v>
      </c>
      <c r="R21" s="17">
        <v>9098</v>
      </c>
      <c r="S21" s="20">
        <v>38.090000000000003</v>
      </c>
      <c r="T21" s="39">
        <v>10.58</v>
      </c>
      <c r="U21" s="17">
        <v>11508</v>
      </c>
      <c r="V21" s="20">
        <v>48.18</v>
      </c>
      <c r="W21" s="16">
        <v>13.38</v>
      </c>
      <c r="X21" s="42">
        <v>-9.8000000000000007</v>
      </c>
      <c r="Y21" s="20">
        <v>-9.6</v>
      </c>
      <c r="Z21" s="15" t="s">
        <v>64</v>
      </c>
      <c r="AA21" s="15" t="s">
        <v>64</v>
      </c>
      <c r="AB21" s="31" t="s">
        <v>53</v>
      </c>
      <c r="AC21" s="18">
        <f>'[1]Лист1 (2)'!B17/1000</f>
        <v>81.347999999999999</v>
      </c>
      <c r="AD21" s="11">
        <f t="shared" si="0"/>
        <v>100.00020000000001</v>
      </c>
      <c r="AE21" s="12" t="str">
        <f t="shared" si="1"/>
        <v xml:space="preserve"> </v>
      </c>
      <c r="AF21" s="5"/>
      <c r="AG21" s="5"/>
      <c r="AH21" s="5"/>
    </row>
    <row r="22" spans="1:34" x14ac:dyDescent="0.25">
      <c r="A22" s="34">
        <v>12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41"/>
      <c r="O22" s="44">
        <v>8217</v>
      </c>
      <c r="P22" s="25">
        <v>34.4</v>
      </c>
      <c r="Q22" s="16">
        <v>9.56</v>
      </c>
      <c r="R22" s="17">
        <v>9098</v>
      </c>
      <c r="S22" s="20">
        <v>38.090000000000003</v>
      </c>
      <c r="T22" s="39">
        <v>10.58</v>
      </c>
      <c r="U22" s="17"/>
      <c r="V22" s="20"/>
      <c r="W22" s="16"/>
      <c r="X22" s="17"/>
      <c r="Y22" s="20"/>
      <c r="Z22" s="20"/>
      <c r="AA22" s="20"/>
      <c r="AB22" s="16"/>
      <c r="AC22" s="18">
        <f>'[1]Лист1 (2)'!B18/1000</f>
        <v>103.82</v>
      </c>
      <c r="AD22" s="11">
        <f t="shared" si="0"/>
        <v>0</v>
      </c>
      <c r="AE22" s="12" t="str">
        <f t="shared" si="1"/>
        <v xml:space="preserve"> </v>
      </c>
      <c r="AF22" s="5"/>
      <c r="AG22" s="5"/>
      <c r="AH22" s="5"/>
    </row>
    <row r="23" spans="1:34" x14ac:dyDescent="0.25">
      <c r="A23" s="34">
        <v>13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  <c r="N23" s="41"/>
      <c r="O23" s="44">
        <v>8217</v>
      </c>
      <c r="P23" s="25">
        <v>34.4</v>
      </c>
      <c r="Q23" s="16">
        <v>9.56</v>
      </c>
      <c r="R23" s="17">
        <v>9098</v>
      </c>
      <c r="S23" s="20">
        <v>38.090000000000003</v>
      </c>
      <c r="T23" s="39">
        <v>10.58</v>
      </c>
      <c r="U23" s="17"/>
      <c r="V23" s="20"/>
      <c r="W23" s="16"/>
      <c r="X23" s="17"/>
      <c r="Y23" s="20"/>
      <c r="Z23" s="20"/>
      <c r="AA23" s="20"/>
      <c r="AB23" s="16"/>
      <c r="AC23" s="18">
        <f>'[1]Лист1 (2)'!B19/1000</f>
        <v>121.479</v>
      </c>
      <c r="AD23" s="11">
        <f t="shared" si="0"/>
        <v>0</v>
      </c>
      <c r="AE23" s="12" t="str">
        <f t="shared" si="1"/>
        <v xml:space="preserve"> </v>
      </c>
      <c r="AF23" s="5"/>
      <c r="AG23" s="5"/>
      <c r="AH23" s="5"/>
    </row>
    <row r="24" spans="1:34" x14ac:dyDescent="0.25">
      <c r="A24" s="34">
        <v>14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7"/>
      <c r="N24" s="41"/>
      <c r="O24" s="44">
        <v>8217</v>
      </c>
      <c r="P24" s="25">
        <v>34.4</v>
      </c>
      <c r="Q24" s="16">
        <v>9.56</v>
      </c>
      <c r="R24" s="17">
        <v>9098</v>
      </c>
      <c r="S24" s="20">
        <v>38.090000000000003</v>
      </c>
      <c r="T24" s="39">
        <v>10.58</v>
      </c>
      <c r="U24" s="17"/>
      <c r="V24" s="20"/>
      <c r="W24" s="16"/>
      <c r="X24" s="17"/>
      <c r="Y24" s="20"/>
      <c r="Z24" s="20"/>
      <c r="AA24" s="20"/>
      <c r="AB24" s="16"/>
      <c r="AC24" s="18">
        <f>'[1]Лист1 (2)'!B20/1000</f>
        <v>128.01599999999999</v>
      </c>
      <c r="AD24" s="11">
        <f t="shared" si="0"/>
        <v>0</v>
      </c>
      <c r="AE24" s="12" t="str">
        <f t="shared" si="1"/>
        <v xml:space="preserve"> </v>
      </c>
      <c r="AF24" s="5"/>
      <c r="AG24" s="5"/>
      <c r="AH24" s="5"/>
    </row>
    <row r="25" spans="1:34" x14ac:dyDescent="0.25">
      <c r="A25" s="34">
        <v>15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7"/>
      <c r="N25" s="41"/>
      <c r="O25" s="44">
        <v>8217</v>
      </c>
      <c r="P25" s="25">
        <v>34.4</v>
      </c>
      <c r="Q25" s="16">
        <v>9.56</v>
      </c>
      <c r="R25" s="17">
        <v>9098</v>
      </c>
      <c r="S25" s="20">
        <v>38.090000000000003</v>
      </c>
      <c r="T25" s="39">
        <v>10.58</v>
      </c>
      <c r="U25" s="17"/>
      <c r="V25" s="20"/>
      <c r="W25" s="16"/>
      <c r="X25" s="17"/>
      <c r="Y25" s="20"/>
      <c r="Z25" s="20"/>
      <c r="AA25" s="20"/>
      <c r="AB25" s="16"/>
      <c r="AC25" s="18">
        <f>'[1]Лист1 (2)'!B21/1000</f>
        <v>138.95099999999999</v>
      </c>
      <c r="AD25" s="11">
        <f t="shared" si="0"/>
        <v>0</v>
      </c>
      <c r="AE25" s="12" t="str">
        <f t="shared" si="1"/>
        <v xml:space="preserve"> </v>
      </c>
      <c r="AF25" s="5"/>
      <c r="AG25" s="5"/>
      <c r="AH25" s="5"/>
    </row>
    <row r="26" spans="1:34" x14ac:dyDescent="0.25">
      <c r="A26" s="34">
        <v>16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41"/>
      <c r="O26" s="44">
        <v>8217</v>
      </c>
      <c r="P26" s="25">
        <v>34.4</v>
      </c>
      <c r="Q26" s="16">
        <v>9.56</v>
      </c>
      <c r="R26" s="17">
        <v>9098</v>
      </c>
      <c r="S26" s="20">
        <v>38.090000000000003</v>
      </c>
      <c r="T26" s="39">
        <v>10.58</v>
      </c>
      <c r="U26" s="17"/>
      <c r="V26" s="20"/>
      <c r="W26" s="16"/>
      <c r="X26" s="17"/>
      <c r="Y26" s="20"/>
      <c r="Z26" s="20"/>
      <c r="AA26" s="20"/>
      <c r="AB26" s="16"/>
      <c r="AC26" s="18">
        <f>'[1]Лист1 (2)'!B22/1000</f>
        <v>134.96299999999999</v>
      </c>
      <c r="AD26" s="11">
        <f t="shared" si="0"/>
        <v>0</v>
      </c>
      <c r="AE26" s="12" t="str">
        <f t="shared" si="1"/>
        <v xml:space="preserve"> </v>
      </c>
      <c r="AF26" s="5"/>
      <c r="AG26" s="5"/>
      <c r="AH26" s="5"/>
    </row>
    <row r="27" spans="1:34" x14ac:dyDescent="0.25">
      <c r="A27" s="34">
        <v>17</v>
      </c>
      <c r="B27" s="32">
        <v>89.4983</v>
      </c>
      <c r="C27" s="19">
        <v>5.0172999999999996</v>
      </c>
      <c r="D27" s="19">
        <v>1.1662999999999999</v>
      </c>
      <c r="E27" s="19">
        <v>0.1178</v>
      </c>
      <c r="F27" s="19">
        <v>0.20119999999999999</v>
      </c>
      <c r="G27" s="19">
        <v>3.3E-3</v>
      </c>
      <c r="H27" s="19">
        <v>5.1700000000000003E-2</v>
      </c>
      <c r="I27" s="19">
        <v>4.1000000000000002E-2</v>
      </c>
      <c r="J27" s="19">
        <v>4.7100000000000003E-2</v>
      </c>
      <c r="K27" s="19">
        <v>4.1999999999999997E-3</v>
      </c>
      <c r="L27" s="19">
        <v>1.5074000000000001</v>
      </c>
      <c r="M27" s="33">
        <v>2.3443999999999998</v>
      </c>
      <c r="N27" s="27">
        <v>0.75549999999999995</v>
      </c>
      <c r="O27" s="44">
        <v>8233</v>
      </c>
      <c r="P27" s="20">
        <v>34.47</v>
      </c>
      <c r="Q27" s="16">
        <v>9.58</v>
      </c>
      <c r="R27" s="17">
        <v>9114</v>
      </c>
      <c r="S27" s="20">
        <v>38.159999999999997</v>
      </c>
      <c r="T27" s="39">
        <v>10.6</v>
      </c>
      <c r="U27" s="17">
        <v>11508</v>
      </c>
      <c r="V27" s="25">
        <v>48.18</v>
      </c>
      <c r="W27" s="16">
        <v>13.38</v>
      </c>
      <c r="X27" s="30">
        <v>-10</v>
      </c>
      <c r="Y27" s="21">
        <v>-9.6</v>
      </c>
      <c r="Z27" s="15" t="s">
        <v>64</v>
      </c>
      <c r="AA27" s="15" t="s">
        <v>64</v>
      </c>
      <c r="AB27" s="31" t="s">
        <v>53</v>
      </c>
      <c r="AC27" s="18">
        <f>'[1]Лист1 (2)'!B23/1000</f>
        <v>140.905</v>
      </c>
      <c r="AD27" s="11">
        <f t="shared" si="0"/>
        <v>100</v>
      </c>
      <c r="AE27" s="12" t="str">
        <f t="shared" si="1"/>
        <v>ОК</v>
      </c>
      <c r="AF27" s="5"/>
      <c r="AG27" s="5"/>
      <c r="AH27" s="5"/>
    </row>
    <row r="28" spans="1:34" x14ac:dyDescent="0.25">
      <c r="A28" s="34">
        <v>18</v>
      </c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7"/>
      <c r="N28" s="41"/>
      <c r="O28" s="44">
        <v>8233</v>
      </c>
      <c r="P28" s="20">
        <v>34.47</v>
      </c>
      <c r="Q28" s="16">
        <v>9.58</v>
      </c>
      <c r="R28" s="17">
        <v>9114</v>
      </c>
      <c r="S28" s="20">
        <v>38.159999999999997</v>
      </c>
      <c r="T28" s="39">
        <v>10.6</v>
      </c>
      <c r="U28" s="17"/>
      <c r="V28" s="20"/>
      <c r="W28" s="16"/>
      <c r="X28" s="17"/>
      <c r="Y28" s="20"/>
      <c r="Z28" s="20"/>
      <c r="AA28" s="20"/>
      <c r="AB28" s="16"/>
      <c r="AC28" s="18">
        <f>'[1]Лист1 (2)'!B24/1000</f>
        <v>132.489</v>
      </c>
      <c r="AD28" s="11">
        <f t="shared" si="0"/>
        <v>0</v>
      </c>
      <c r="AE28" s="12" t="str">
        <f t="shared" si="1"/>
        <v xml:space="preserve"> </v>
      </c>
      <c r="AF28" s="5"/>
      <c r="AG28" s="5"/>
      <c r="AH28" s="5"/>
    </row>
    <row r="29" spans="1:34" x14ac:dyDescent="0.25">
      <c r="A29" s="34">
        <v>19</v>
      </c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7"/>
      <c r="N29" s="41"/>
      <c r="O29" s="44">
        <v>8233</v>
      </c>
      <c r="P29" s="20">
        <v>34.47</v>
      </c>
      <c r="Q29" s="16">
        <v>9.58</v>
      </c>
      <c r="R29" s="17">
        <v>9114</v>
      </c>
      <c r="S29" s="20">
        <v>38.159999999999997</v>
      </c>
      <c r="T29" s="39">
        <v>10.6</v>
      </c>
      <c r="U29" s="17"/>
      <c r="V29" s="20"/>
      <c r="W29" s="16"/>
      <c r="X29" s="17"/>
      <c r="Y29" s="20"/>
      <c r="Z29" s="20"/>
      <c r="AA29" s="20"/>
      <c r="AB29" s="16"/>
      <c r="AC29" s="18">
        <f>'[1]Лист1 (2)'!B25/1000</f>
        <v>142.655</v>
      </c>
      <c r="AD29" s="11">
        <f t="shared" si="0"/>
        <v>0</v>
      </c>
      <c r="AE29" s="12" t="str">
        <f t="shared" si="1"/>
        <v xml:space="preserve"> </v>
      </c>
      <c r="AF29" s="5"/>
      <c r="AG29" s="5"/>
      <c r="AH29" s="5"/>
    </row>
    <row r="30" spans="1:34" x14ac:dyDescent="0.25">
      <c r="A30" s="34">
        <v>20</v>
      </c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41"/>
      <c r="O30" s="44">
        <v>8233</v>
      </c>
      <c r="P30" s="20">
        <v>34.47</v>
      </c>
      <c r="Q30" s="16">
        <v>9.58</v>
      </c>
      <c r="R30" s="17">
        <v>9114</v>
      </c>
      <c r="S30" s="20">
        <v>38.159999999999997</v>
      </c>
      <c r="T30" s="39">
        <v>10.6</v>
      </c>
      <c r="U30" s="17"/>
      <c r="V30" s="20"/>
      <c r="W30" s="16"/>
      <c r="X30" s="17"/>
      <c r="Y30" s="20"/>
      <c r="Z30" s="20"/>
      <c r="AA30" s="20"/>
      <c r="AB30" s="16"/>
      <c r="AC30" s="18">
        <f>'[1]Лист1 (2)'!B26/1000</f>
        <v>149.30500000000001</v>
      </c>
      <c r="AD30" s="11">
        <f t="shared" si="0"/>
        <v>0</v>
      </c>
      <c r="AE30" s="12" t="str">
        <f t="shared" ref="AE30" si="2">IF(AD30=100,"ОК"," ")</f>
        <v xml:space="preserve"> </v>
      </c>
      <c r="AF30" s="5"/>
      <c r="AG30" s="5"/>
      <c r="AH30" s="5"/>
    </row>
    <row r="31" spans="1:34" x14ac:dyDescent="0.25">
      <c r="A31" s="34">
        <v>21</v>
      </c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7"/>
      <c r="N31" s="41"/>
      <c r="O31" s="44">
        <v>8233</v>
      </c>
      <c r="P31" s="20">
        <v>34.47</v>
      </c>
      <c r="Q31" s="16">
        <v>9.58</v>
      </c>
      <c r="R31" s="17">
        <v>9114</v>
      </c>
      <c r="S31" s="20">
        <v>38.159999999999997</v>
      </c>
      <c r="T31" s="39">
        <v>10.6</v>
      </c>
      <c r="U31" s="17"/>
      <c r="V31" s="20"/>
      <c r="W31" s="16"/>
      <c r="X31" s="17"/>
      <c r="Y31" s="20"/>
      <c r="Z31" s="20"/>
      <c r="AA31" s="20"/>
      <c r="AB31" s="16"/>
      <c r="AC31" s="18">
        <f>'[1]Лист1 (2)'!B27/1000</f>
        <v>147.143</v>
      </c>
      <c r="AD31" s="11">
        <f t="shared" si="0"/>
        <v>0</v>
      </c>
      <c r="AE31" s="12" t="str">
        <f t="shared" si="1"/>
        <v xml:space="preserve"> </v>
      </c>
      <c r="AF31" s="5"/>
      <c r="AG31" s="5"/>
      <c r="AH31" s="5"/>
    </row>
    <row r="32" spans="1:34" x14ac:dyDescent="0.25">
      <c r="A32" s="34">
        <v>22</v>
      </c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41"/>
      <c r="O32" s="44">
        <v>8233</v>
      </c>
      <c r="P32" s="20">
        <v>34.47</v>
      </c>
      <c r="Q32" s="16">
        <v>9.58</v>
      </c>
      <c r="R32" s="17">
        <v>9114</v>
      </c>
      <c r="S32" s="20">
        <v>38.159999999999997</v>
      </c>
      <c r="T32" s="39">
        <v>10.6</v>
      </c>
      <c r="U32" s="17"/>
      <c r="V32" s="20"/>
      <c r="W32" s="16"/>
      <c r="X32" s="17"/>
      <c r="Y32" s="20"/>
      <c r="Z32" s="20"/>
      <c r="AA32" s="20"/>
      <c r="AB32" s="16"/>
      <c r="AC32" s="18">
        <f>'[1]Лист1 (2)'!B28/1000</f>
        <v>136.602</v>
      </c>
      <c r="AD32" s="11">
        <f t="shared" si="0"/>
        <v>0</v>
      </c>
      <c r="AE32" s="12" t="str">
        <f t="shared" si="1"/>
        <v xml:space="preserve"> </v>
      </c>
      <c r="AF32" s="5"/>
      <c r="AG32" s="5"/>
      <c r="AH32" s="5"/>
    </row>
    <row r="33" spans="1:34" x14ac:dyDescent="0.25">
      <c r="A33" s="34">
        <v>23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41"/>
      <c r="O33" s="44">
        <v>8233</v>
      </c>
      <c r="P33" s="20">
        <v>34.47</v>
      </c>
      <c r="Q33" s="16">
        <v>9.58</v>
      </c>
      <c r="R33" s="17">
        <v>9114</v>
      </c>
      <c r="S33" s="20">
        <v>38.159999999999997</v>
      </c>
      <c r="T33" s="39">
        <v>10.6</v>
      </c>
      <c r="U33" s="17"/>
      <c r="V33" s="20"/>
      <c r="W33" s="16"/>
      <c r="X33" s="17"/>
      <c r="Y33" s="20"/>
      <c r="Z33" s="20"/>
      <c r="AA33" s="20"/>
      <c r="AB33" s="16"/>
      <c r="AC33" s="18">
        <f>'[1]Лист1 (2)'!B29/1000</f>
        <v>135.12799999999999</v>
      </c>
      <c r="AD33" s="11">
        <f>SUM(B33:M33)+$K$42+$N$42</f>
        <v>0</v>
      </c>
      <c r="AE33" s="12" t="str">
        <f>IF(AD33=100,"ОК"," ")</f>
        <v xml:space="preserve"> </v>
      </c>
      <c r="AF33" s="5"/>
      <c r="AG33" s="5"/>
      <c r="AH33" s="5"/>
    </row>
    <row r="34" spans="1:34" x14ac:dyDescent="0.25">
      <c r="A34" s="34">
        <v>24</v>
      </c>
      <c r="B34" s="32">
        <v>89.595299999999995</v>
      </c>
      <c r="C34" s="19">
        <v>4.9833999999999996</v>
      </c>
      <c r="D34" s="19">
        <v>1.1577999999999999</v>
      </c>
      <c r="E34" s="19">
        <v>0.1174</v>
      </c>
      <c r="F34" s="19">
        <v>0.20660000000000001</v>
      </c>
      <c r="G34" s="19">
        <v>4.1000000000000003E-3</v>
      </c>
      <c r="H34" s="19">
        <v>4.5900000000000003E-2</v>
      </c>
      <c r="I34" s="19">
        <v>3.5900000000000001E-2</v>
      </c>
      <c r="J34" s="19">
        <v>3.7100000000000001E-2</v>
      </c>
      <c r="K34" s="19">
        <v>5.4999999999999997E-3</v>
      </c>
      <c r="L34" s="19">
        <v>1.5568</v>
      </c>
      <c r="M34" s="33">
        <v>2.2541000000000002</v>
      </c>
      <c r="N34" s="27">
        <v>0.754</v>
      </c>
      <c r="O34" s="44">
        <v>8228</v>
      </c>
      <c r="P34" s="20">
        <v>34.450000000000003</v>
      </c>
      <c r="Q34" s="16">
        <v>9.57</v>
      </c>
      <c r="R34" s="17">
        <v>9109</v>
      </c>
      <c r="S34" s="20">
        <v>38.14</v>
      </c>
      <c r="T34" s="39">
        <v>10.59</v>
      </c>
      <c r="U34" s="17">
        <v>11512</v>
      </c>
      <c r="V34" s="25">
        <v>48.2</v>
      </c>
      <c r="W34" s="16">
        <v>13.39</v>
      </c>
      <c r="X34" s="42">
        <v>-11</v>
      </c>
      <c r="Y34" s="20">
        <v>-11.6</v>
      </c>
      <c r="Z34" s="15" t="s">
        <v>64</v>
      </c>
      <c r="AA34" s="15" t="s">
        <v>64</v>
      </c>
      <c r="AB34" s="31" t="s">
        <v>53</v>
      </c>
      <c r="AC34" s="18">
        <f>'[1]Лист1 (2)'!B30/1000</f>
        <v>135.58099999999999</v>
      </c>
      <c r="AD34" s="11">
        <f t="shared" si="0"/>
        <v>99.999899999999968</v>
      </c>
      <c r="AE34" s="12" t="str">
        <f t="shared" si="1"/>
        <v xml:space="preserve"> </v>
      </c>
      <c r="AF34" s="5"/>
      <c r="AG34" s="5"/>
      <c r="AH34" s="5"/>
    </row>
    <row r="35" spans="1:34" x14ac:dyDescent="0.25">
      <c r="A35" s="34">
        <v>25</v>
      </c>
      <c r="B35" s="3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33"/>
      <c r="N35" s="27"/>
      <c r="O35" s="44">
        <v>8228</v>
      </c>
      <c r="P35" s="20">
        <v>34.450000000000003</v>
      </c>
      <c r="Q35" s="16">
        <v>9.57</v>
      </c>
      <c r="R35" s="17">
        <v>9109</v>
      </c>
      <c r="S35" s="20">
        <v>38.14</v>
      </c>
      <c r="T35" s="39">
        <v>10.59</v>
      </c>
      <c r="U35" s="17"/>
      <c r="V35" s="28"/>
      <c r="W35" s="16"/>
      <c r="X35" s="30"/>
      <c r="Y35" s="21"/>
      <c r="Z35" s="15"/>
      <c r="AA35" s="15"/>
      <c r="AB35" s="31"/>
      <c r="AC35" s="18">
        <f>'[1]Лист1 (2)'!B31/1000</f>
        <v>138.47499999999999</v>
      </c>
      <c r="AD35" s="11">
        <f t="shared" si="0"/>
        <v>0</v>
      </c>
      <c r="AE35" s="12" t="str">
        <f t="shared" si="1"/>
        <v xml:space="preserve"> </v>
      </c>
      <c r="AF35" s="5"/>
      <c r="AG35" s="5"/>
      <c r="AH35" s="5"/>
    </row>
    <row r="36" spans="1:34" x14ac:dyDescent="0.25">
      <c r="A36" s="34">
        <v>26</v>
      </c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7"/>
      <c r="N36" s="41"/>
      <c r="O36" s="44">
        <v>8228</v>
      </c>
      <c r="P36" s="20">
        <v>34.450000000000003</v>
      </c>
      <c r="Q36" s="16">
        <v>9.57</v>
      </c>
      <c r="R36" s="17">
        <v>9109</v>
      </c>
      <c r="S36" s="20">
        <v>38.14</v>
      </c>
      <c r="T36" s="39">
        <v>10.59</v>
      </c>
      <c r="U36" s="17"/>
      <c r="V36" s="20"/>
      <c r="W36" s="16"/>
      <c r="X36" s="17"/>
      <c r="Y36" s="20"/>
      <c r="Z36" s="20"/>
      <c r="AA36" s="20"/>
      <c r="AB36" s="16"/>
      <c r="AC36" s="18">
        <f>'[1]Лист1 (2)'!B32/1000</f>
        <v>151.45599999999999</v>
      </c>
      <c r="AD36" s="11">
        <f t="shared" si="0"/>
        <v>0</v>
      </c>
      <c r="AE36" s="12" t="str">
        <f t="shared" si="1"/>
        <v xml:space="preserve"> </v>
      </c>
      <c r="AF36" s="5"/>
      <c r="AG36" s="5"/>
      <c r="AH36" s="5"/>
    </row>
    <row r="37" spans="1:34" x14ac:dyDescent="0.25">
      <c r="A37" s="34">
        <v>27</v>
      </c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7"/>
      <c r="N37" s="41"/>
      <c r="O37" s="44">
        <v>8228</v>
      </c>
      <c r="P37" s="20">
        <v>34.450000000000003</v>
      </c>
      <c r="Q37" s="16">
        <v>9.57</v>
      </c>
      <c r="R37" s="17">
        <v>9109</v>
      </c>
      <c r="S37" s="20">
        <v>38.14</v>
      </c>
      <c r="T37" s="39">
        <v>10.59</v>
      </c>
      <c r="U37" s="17"/>
      <c r="V37" s="20"/>
      <c r="W37" s="16"/>
      <c r="X37" s="17"/>
      <c r="Y37" s="20"/>
      <c r="Z37" s="20"/>
      <c r="AA37" s="20"/>
      <c r="AB37" s="16"/>
      <c r="AC37" s="18">
        <f>'[1]Лист1 (2)'!B33/1000</f>
        <v>142.58600000000001</v>
      </c>
      <c r="AD37" s="11">
        <f t="shared" si="0"/>
        <v>0</v>
      </c>
      <c r="AE37" s="12" t="str">
        <f t="shared" si="1"/>
        <v xml:space="preserve"> </v>
      </c>
      <c r="AF37" s="5"/>
      <c r="AG37" s="5"/>
      <c r="AH37" s="5"/>
    </row>
    <row r="38" spans="1:34" x14ac:dyDescent="0.25">
      <c r="A38" s="34">
        <v>28</v>
      </c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7"/>
      <c r="N38" s="41"/>
      <c r="O38" s="44">
        <v>8228</v>
      </c>
      <c r="P38" s="20">
        <v>34.450000000000003</v>
      </c>
      <c r="Q38" s="16">
        <v>9.57</v>
      </c>
      <c r="R38" s="17">
        <v>9109</v>
      </c>
      <c r="S38" s="20">
        <v>38.14</v>
      </c>
      <c r="T38" s="39">
        <v>10.59</v>
      </c>
      <c r="U38" s="17"/>
      <c r="V38" s="20"/>
      <c r="W38" s="16"/>
      <c r="X38" s="17"/>
      <c r="Y38" s="20"/>
      <c r="Z38" s="20"/>
      <c r="AA38" s="20"/>
      <c r="AB38" s="16"/>
      <c r="AC38" s="18">
        <f>'[1]Лист1 (2)'!B34/1000</f>
        <v>136.26499999999999</v>
      </c>
      <c r="AD38" s="11">
        <f t="shared" si="0"/>
        <v>0</v>
      </c>
      <c r="AE38" s="12" t="str">
        <f t="shared" si="1"/>
        <v xml:space="preserve"> </v>
      </c>
      <c r="AF38" s="5"/>
      <c r="AG38" s="5"/>
      <c r="AH38" s="5"/>
    </row>
    <row r="39" spans="1:34" x14ac:dyDescent="0.25">
      <c r="A39" s="34">
        <v>29</v>
      </c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41"/>
      <c r="O39" s="44">
        <v>8228</v>
      </c>
      <c r="P39" s="20">
        <v>34.450000000000003</v>
      </c>
      <c r="Q39" s="16">
        <v>9.57</v>
      </c>
      <c r="R39" s="17">
        <v>9109</v>
      </c>
      <c r="S39" s="20">
        <v>38.14</v>
      </c>
      <c r="T39" s="39">
        <v>10.59</v>
      </c>
      <c r="U39" s="17"/>
      <c r="V39" s="20"/>
      <c r="W39" s="16"/>
      <c r="X39" s="17"/>
      <c r="Y39" s="20"/>
      <c r="Z39" s="20"/>
      <c r="AA39" s="20"/>
      <c r="AB39" s="16"/>
      <c r="AC39" s="18">
        <f>'[1]Лист1 (2)'!B35/1000</f>
        <v>135.68299999999999</v>
      </c>
      <c r="AD39" s="11">
        <f t="shared" si="0"/>
        <v>0</v>
      </c>
      <c r="AE39" s="12" t="str">
        <f t="shared" si="1"/>
        <v xml:space="preserve"> </v>
      </c>
      <c r="AF39" s="5"/>
      <c r="AG39" s="5"/>
      <c r="AH39" s="5"/>
    </row>
    <row r="40" spans="1:34" x14ac:dyDescent="0.25">
      <c r="A40" s="34">
        <v>30</v>
      </c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7"/>
      <c r="N40" s="41"/>
      <c r="O40" s="44">
        <v>8228</v>
      </c>
      <c r="P40" s="20">
        <v>34.450000000000003</v>
      </c>
      <c r="Q40" s="16">
        <v>9.57</v>
      </c>
      <c r="R40" s="17">
        <v>9109</v>
      </c>
      <c r="S40" s="20">
        <v>38.14</v>
      </c>
      <c r="T40" s="39">
        <v>10.59</v>
      </c>
      <c r="U40" s="17"/>
      <c r="V40" s="20"/>
      <c r="W40" s="16"/>
      <c r="X40" s="17"/>
      <c r="Y40" s="20"/>
      <c r="Z40" s="20"/>
      <c r="AA40" s="20"/>
      <c r="AB40" s="16"/>
      <c r="AC40" s="18">
        <f>'[1]Лист1 (2)'!B36/1000</f>
        <v>133.57400000000001</v>
      </c>
      <c r="AD40" s="11">
        <f t="shared" si="0"/>
        <v>0</v>
      </c>
      <c r="AE40" s="12" t="str">
        <f t="shared" si="1"/>
        <v xml:space="preserve"> </v>
      </c>
      <c r="AF40" s="5"/>
      <c r="AG40" s="5"/>
      <c r="AH40" s="5"/>
    </row>
    <row r="41" spans="1:34" ht="15.75" thickBot="1" x14ac:dyDescent="0.3">
      <c r="A41" s="45">
        <v>31</v>
      </c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  <c r="N41" s="49"/>
      <c r="O41" s="44">
        <v>8228</v>
      </c>
      <c r="P41" s="20">
        <v>34.450000000000003</v>
      </c>
      <c r="Q41" s="16">
        <v>9.57</v>
      </c>
      <c r="R41" s="17">
        <v>9109</v>
      </c>
      <c r="S41" s="20">
        <v>38.14</v>
      </c>
      <c r="T41" s="39">
        <v>10.59</v>
      </c>
      <c r="U41" s="50"/>
      <c r="V41" s="51"/>
      <c r="W41" s="52"/>
      <c r="X41" s="50"/>
      <c r="Y41" s="51"/>
      <c r="Z41" s="51"/>
      <c r="AA41" s="51"/>
      <c r="AB41" s="52"/>
      <c r="AC41" s="18">
        <f>'[1]Лист1 (2)'!B37/1000</f>
        <v>152.92400000000001</v>
      </c>
      <c r="AD41" s="11">
        <f t="shared" si="0"/>
        <v>0</v>
      </c>
      <c r="AE41" s="12" t="str">
        <f t="shared" si="1"/>
        <v xml:space="preserve"> </v>
      </c>
      <c r="AF41" s="5"/>
      <c r="AG41" s="5"/>
      <c r="AH41" s="5"/>
    </row>
    <row r="42" spans="1:34" ht="15" customHeight="1" thickBot="1" x14ac:dyDescent="0.3">
      <c r="A42" s="87" t="s">
        <v>27</v>
      </c>
      <c r="B42" s="87"/>
      <c r="C42" s="87"/>
      <c r="D42" s="87"/>
      <c r="E42" s="87"/>
      <c r="F42" s="87"/>
      <c r="G42" s="87"/>
      <c r="H42" s="88"/>
      <c r="I42" s="85" t="s">
        <v>25</v>
      </c>
      <c r="J42" s="86"/>
      <c r="K42" s="53">
        <v>0</v>
      </c>
      <c r="L42" s="92" t="s">
        <v>26</v>
      </c>
      <c r="M42" s="93"/>
      <c r="N42" s="54">
        <v>0</v>
      </c>
      <c r="O42" s="105">
        <f>SUMPRODUCT(O11:O41,AC11:AC41)/SUM(AC11:AC41)</f>
        <v>8229.2557780383813</v>
      </c>
      <c r="P42" s="106">
        <f>SUMPRODUCT(P11:P41,AC11:AC41)/SUM(AC11:AC41)</f>
        <v>34.454218296097544</v>
      </c>
      <c r="Q42" s="107">
        <f>SUMPRODUCT(Q11:Q41,AC11:AC41)/SUM(AC11:AC41)</f>
        <v>9.5725299534607373</v>
      </c>
      <c r="R42" s="106">
        <f>SUMPRODUCT(R11:R41,AC11:AC41)/SUM(AC11:AC41)</f>
        <v>9110.4757151191134</v>
      </c>
      <c r="S42" s="106">
        <f>SUMPRODUCT(S11:S41,AC11:AC41)/SUM(AC11:AC41)</f>
        <v>38.144218296097542</v>
      </c>
      <c r="T42" s="108">
        <f>SUMPRODUCT(T11:T41,AC11:AC41)/SUM(AC11:AC41)</f>
        <v>10.594121188188739</v>
      </c>
      <c r="U42" s="55"/>
      <c r="V42" s="56"/>
      <c r="W42" s="56"/>
      <c r="X42" s="56"/>
      <c r="Y42" s="56"/>
      <c r="Z42" s="56"/>
      <c r="AA42" s="56"/>
      <c r="AB42" s="56"/>
      <c r="AC42" s="6"/>
      <c r="AD42" s="11"/>
      <c r="AE42" s="12"/>
      <c r="AF42" s="5"/>
      <c r="AG42" s="5"/>
      <c r="AH42" s="5"/>
    </row>
    <row r="43" spans="1:34" ht="19.5" customHeight="1" thickBot="1" x14ac:dyDescent="0.3">
      <c r="A43" s="60"/>
      <c r="B43" s="57"/>
      <c r="C43" s="57"/>
      <c r="D43" s="57"/>
      <c r="E43" s="57"/>
      <c r="F43" s="57"/>
      <c r="G43" s="57"/>
      <c r="H43" s="82" t="s">
        <v>3</v>
      </c>
      <c r="I43" s="83"/>
      <c r="J43" s="83"/>
      <c r="K43" s="83"/>
      <c r="L43" s="83"/>
      <c r="M43" s="83"/>
      <c r="N43" s="84"/>
      <c r="O43" s="109"/>
      <c r="P43" s="110"/>
      <c r="Q43" s="111"/>
      <c r="R43" s="110"/>
      <c r="S43" s="110"/>
      <c r="T43" s="112"/>
      <c r="U43" s="55"/>
      <c r="V43" s="57"/>
      <c r="W43" s="57"/>
      <c r="X43" s="57"/>
      <c r="Y43" s="57"/>
      <c r="Z43" s="57"/>
      <c r="AA43" s="57"/>
      <c r="AB43" s="57"/>
      <c r="AC43" s="58"/>
    </row>
    <row r="44" spans="1:34" ht="4.5" customHeight="1" x14ac:dyDescent="0.25"/>
    <row r="45" spans="1:34" ht="28.5" customHeight="1" x14ac:dyDescent="0.25">
      <c r="B45" s="3" t="s">
        <v>60</v>
      </c>
      <c r="O45" s="23" t="s">
        <v>54</v>
      </c>
      <c r="R45" s="1" t="s">
        <v>56</v>
      </c>
      <c r="V45" s="23" t="s">
        <v>55</v>
      </c>
    </row>
    <row r="46" spans="1:34" x14ac:dyDescent="0.25">
      <c r="D46" s="4" t="s">
        <v>5</v>
      </c>
      <c r="O46" s="4" t="s">
        <v>6</v>
      </c>
      <c r="R46" s="4" t="s">
        <v>7</v>
      </c>
      <c r="V46" s="4" t="s">
        <v>8</v>
      </c>
    </row>
    <row r="47" spans="1:34" x14ac:dyDescent="0.25">
      <c r="B47" s="3" t="s">
        <v>10</v>
      </c>
      <c r="E47" s="23" t="s">
        <v>61</v>
      </c>
      <c r="O47" s="23" t="s">
        <v>57</v>
      </c>
      <c r="R47" s="1" t="s">
        <v>56</v>
      </c>
      <c r="V47" s="23" t="s">
        <v>55</v>
      </c>
    </row>
    <row r="48" spans="1:34" x14ac:dyDescent="0.25">
      <c r="E48" s="4" t="s">
        <v>9</v>
      </c>
      <c r="O48" s="4" t="s">
        <v>6</v>
      </c>
      <c r="R48" s="4" t="s">
        <v>7</v>
      </c>
      <c r="V48" s="4" t="s">
        <v>8</v>
      </c>
    </row>
    <row r="49" spans="2:22" x14ac:dyDescent="0.25">
      <c r="B49" s="3" t="s">
        <v>18</v>
      </c>
      <c r="G49" s="23" t="s">
        <v>59</v>
      </c>
      <c r="H49" s="22"/>
      <c r="I49" s="22"/>
      <c r="J49" s="22"/>
      <c r="K49" s="22"/>
      <c r="L49" s="22"/>
      <c r="O49" s="23" t="s">
        <v>58</v>
      </c>
      <c r="R49" s="1" t="s">
        <v>56</v>
      </c>
      <c r="V49" s="23" t="s">
        <v>55</v>
      </c>
    </row>
    <row r="50" spans="2:22" x14ac:dyDescent="0.25">
      <c r="E50" s="4" t="s">
        <v>19</v>
      </c>
      <c r="O50" s="4" t="s">
        <v>6</v>
      </c>
      <c r="R50" s="4" t="s">
        <v>7</v>
      </c>
      <c r="V50" s="4" t="s">
        <v>8</v>
      </c>
    </row>
  </sheetData>
  <mergeCells count="42"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</mergeCells>
  <printOptions verticalCentered="1"/>
  <pageMargins left="0.70866141732283472" right="0.11811023622047245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Лапа Ирина Александровна</cp:lastModifiedBy>
  <cp:lastPrinted>2016-11-02T12:13:12Z</cp:lastPrinted>
  <dcterms:created xsi:type="dcterms:W3CDTF">2016-10-07T07:24:19Z</dcterms:created>
  <dcterms:modified xsi:type="dcterms:W3CDTF">2016-11-02T12:14:19Z</dcterms:modified>
</cp:coreProperties>
</file>