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'Додаток'!$A$1:$I$56</definedName>
    <definedName name="_xlnm.Print_Area" localSheetId="0">'Паспорт'!$A$1:$Y$55</definedName>
  </definedNames>
  <calcPr calcMode="manual" fullCalcOnLoad="1"/>
</workbook>
</file>

<file path=xl/sharedStrings.xml><?xml version="1.0" encoding="utf-8"?>
<sst xmlns="http://schemas.openxmlformats.org/spreadsheetml/2006/main" count="263" uniqueCount="94">
  <si>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</si>
  <si>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</si>
  <si>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</si>
  <si>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</si>
  <si>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</si>
  <si>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</si>
  <si>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</si>
  <si>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</si>
  <si>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</si>
  <si>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</si>
  <si>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</si>
  <si>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</si>
  <si>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</si>
  <si>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</si>
  <si>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</si>
  <si>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</si>
  <si>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</si>
  <si>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</si>
  <si>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</si>
  <si>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</si>
  <si>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</si>
  <si>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</si>
  <si>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</si>
  <si>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</si>
  <si>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</si>
  <si>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</si>
  <si>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</si>
  <si>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</si>
  <si>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</si>
  <si>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</si>
  <si>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</si>
  <si>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</si>
  <si>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</si>
  <si>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</si>
  <si>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</si>
  <si>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</si>
  <si>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</si>
  <si>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</si>
  <si>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</si>
  <si>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</si>
  <si>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</si>
  <si>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</si>
  <si>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</si>
  <si>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</si>
  <si>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</si>
  <si>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</si>
  <si>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>Дереновський О.Б.</t>
  </si>
  <si>
    <t>ГРС-Канцерівка</t>
  </si>
  <si>
    <t>ГРС-2 м.Запоріжжя</t>
  </si>
  <si>
    <t xml:space="preserve"> ГРС-с.Миколай-Поле</t>
  </si>
  <si>
    <t xml:space="preserve">ГРС-с.Лукашеве </t>
  </si>
  <si>
    <t xml:space="preserve">                                            Додаток до Паспорту фізико-хімічних показників природного газу</t>
  </si>
  <si>
    <r>
      <t xml:space="preserve">                    переданого Запорізьким ЛВУМГ та прийнятого  ПАТ "Запоріжгаз" по </t>
    </r>
    <r>
      <rPr>
        <b/>
        <sz val="9"/>
        <rFont val="Arial"/>
        <family val="2"/>
      </rPr>
      <t>ГРС-Канцерівка</t>
    </r>
    <r>
      <rPr>
        <sz val="9"/>
        <rFont val="Arial"/>
        <family val="2"/>
      </rPr>
      <t xml:space="preserve">, </t>
    </r>
  </si>
  <si>
    <t xml:space="preserve">ГРС-2 м.Запоріжжя, ГРС-с.Миколай-Поле, ГРС-с.Лукашеве </t>
  </si>
  <si>
    <t xml:space="preserve">  прізвище</t>
  </si>
  <si>
    <t>Учуєв Г.М.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</si>
  <si>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</si>
  <si>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</si>
  <si>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</si>
  <si>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</si>
  <si>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</si>
  <si>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</si>
  <si>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AB</t>
  </si>
  <si>
    <t xml:space="preserve"> B</t>
  </si>
  <si>
    <t>A</t>
  </si>
  <si>
    <t>Теплота згоряння нижча, (за поточну добу та середньозважене значення за місяць) МДж/м3</t>
  </si>
  <si>
    <t>Итого</t>
  </si>
  <si>
    <t>Данные по объекту Быт (осн.) за 9/16.</t>
  </si>
  <si>
    <t>Данные по объекту Мотор Сiч (осн.) за 9/16.</t>
  </si>
  <si>
    <t>Канцеровка</t>
  </si>
  <si>
    <t>Данные по объекту ЮТЭ (осн.) за 9/16.</t>
  </si>
  <si>
    <t>ГРС-2</t>
  </si>
  <si>
    <t>Данные по объекту Николай-Поле (осн.) за 9/16.</t>
  </si>
  <si>
    <t>365,617*</t>
  </si>
  <si>
    <t>66212,99*</t>
  </si>
  <si>
    <t>843,114*</t>
  </si>
  <si>
    <t>Данные по объекту Лукашево (осн.) за 9/16.</t>
  </si>
  <si>
    <t>491,590*</t>
  </si>
  <si>
    <t>2,69*</t>
  </si>
  <si>
    <t>16,91*</t>
  </si>
  <si>
    <t>A C</t>
  </si>
  <si>
    <t>731,411*</t>
  </si>
  <si>
    <t>2,74*</t>
  </si>
  <si>
    <t>6,89*</t>
  </si>
  <si>
    <t>84721,48*</t>
  </si>
  <si>
    <t>671,369*</t>
  </si>
  <si>
    <t>2,73*</t>
  </si>
  <si>
    <t>13,40*</t>
  </si>
  <si>
    <r>
      <t xml:space="preserve">з  газопроводу-відводу   ШДО, ШДКРІ   за період з   </t>
    </r>
    <r>
      <rPr>
        <b/>
        <u val="single"/>
        <sz val="9"/>
        <rFont val="Arial"/>
        <family val="2"/>
      </rPr>
      <t>01.10.2016</t>
    </r>
    <r>
      <rPr>
        <sz val="9"/>
        <rFont val="Arial"/>
        <family val="2"/>
      </rPr>
      <t xml:space="preserve">  по  </t>
    </r>
    <r>
      <rPr>
        <b/>
        <u val="single"/>
        <sz val="9"/>
        <rFont val="Arial"/>
        <family val="2"/>
      </rPr>
      <t xml:space="preserve">31.10.2016 </t>
    </r>
  </si>
  <si>
    <r>
      <t xml:space="preserve">       переданого Запорізьким ЛВУМГ та прийнятого  ПАТ "Запоріжгаз" по  </t>
    </r>
    <r>
      <rPr>
        <b/>
        <sz val="11"/>
        <rFont val="Arial"/>
        <family val="2"/>
      </rPr>
      <t>ГРС-2 м.Запоріжжя</t>
    </r>
    <r>
      <rPr>
        <sz val="11"/>
        <rFont val="Arial"/>
        <family val="2"/>
      </rPr>
      <t xml:space="preserve">, ГРС-Канцерівка, ГРС-с.Миколай-Поле, ГРС-с.Лукашеве </t>
    </r>
  </si>
  <si>
    <r>
      <t xml:space="preserve">    з газопроводу   ШДО,ШДКРІ  за період з  </t>
    </r>
    <r>
      <rPr>
        <b/>
        <sz val="11"/>
        <rFont val="Arial"/>
        <family val="2"/>
      </rPr>
      <t xml:space="preserve">01.10.2016   по   31.10.2016  </t>
    </r>
  </si>
  <si>
    <t>відсутні</t>
  </si>
  <si>
    <t>&lt; 0,0002</t>
  </si>
  <si>
    <t>&lt; 0,0001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</si>
</sst>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6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6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33" borderId="0" xfId="0" applyFill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74" fillId="0" borderId="0" xfId="0" applyFont="1" applyAlignment="1">
      <alignment/>
    </xf>
    <xf numFmtId="17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2" fontId="8" fillId="0" borderId="12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71" fillId="0" borderId="0" xfId="0" applyNumberFormat="1" applyFont="1" applyAlignment="1">
      <alignment/>
    </xf>
    <xf numFmtId="2" fontId="73" fillId="0" borderId="0" xfId="0" applyNumberFormat="1" applyFont="1" applyAlignment="1">
      <alignment/>
    </xf>
    <xf numFmtId="2" fontId="7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1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" fontId="14" fillId="0" borderId="13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179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0" fillId="0" borderId="0" xfId="0" applyFont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top" wrapText="1"/>
    </xf>
    <xf numFmtId="178" fontId="8" fillId="0" borderId="14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 wrapText="1"/>
    </xf>
    <xf numFmtId="178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178" fontId="0" fillId="0" borderId="0" xfId="0" applyNumberFormat="1" applyAlignment="1">
      <alignment vertical="center"/>
    </xf>
    <xf numFmtId="179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75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76" fillId="0" borderId="21" xfId="0" applyFont="1" applyBorder="1" applyAlignment="1">
      <alignment horizontal="center" vertical="center" textRotation="90" wrapText="1"/>
    </xf>
    <xf numFmtId="0" fontId="76" fillId="0" borderId="22" xfId="0" applyFont="1" applyBorder="1" applyAlignment="1">
      <alignment horizontal="center" vertical="center" textRotation="90" wrapText="1"/>
    </xf>
    <xf numFmtId="0" fontId="76" fillId="0" borderId="23" xfId="0" applyFont="1" applyBorder="1" applyAlignment="1">
      <alignment horizontal="center" vertical="center" textRotation="90" wrapText="1"/>
    </xf>
    <xf numFmtId="0" fontId="0" fillId="0" borderId="0" xfId="0" applyBorder="1" applyAlignment="1">
      <alignment wrapText="1"/>
    </xf>
    <xf numFmtId="2" fontId="13" fillId="0" borderId="18" xfId="0" applyNumberFormat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9"/>
  <sheetViews>
    <sheetView tabSelected="1" view="pageBreakPreview" zoomScaleSheetLayoutView="100" zoomScalePageLayoutView="0" workbookViewId="0" topLeftCell="A22">
      <selection activeCell="X21" sqref="X21:Y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45" t="s">
        <v>31</v>
      </c>
      <c r="C1" s="45"/>
      <c r="D1" s="45"/>
      <c r="E1" s="45"/>
      <c r="F1" s="45"/>
      <c r="G1" s="45"/>
      <c r="H1" s="45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2:27" ht="12.75">
      <c r="B2" s="45" t="s">
        <v>32</v>
      </c>
      <c r="C2" s="45"/>
      <c r="D2" s="45"/>
      <c r="E2" s="45"/>
      <c r="F2" s="45"/>
      <c r="G2" s="45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2:27" ht="12.75">
      <c r="B3" s="47" t="s">
        <v>33</v>
      </c>
      <c r="C3" s="47"/>
      <c r="D3" s="47"/>
      <c r="E3" s="45"/>
      <c r="F3" s="45"/>
      <c r="G3" s="45"/>
      <c r="H3" s="45"/>
      <c r="I3" s="46"/>
      <c r="J3" s="48"/>
      <c r="K3" s="48"/>
      <c r="L3" s="48"/>
      <c r="M3" s="48"/>
      <c r="N3" s="4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45" t="s">
        <v>34</v>
      </c>
      <c r="C4" s="45"/>
      <c r="D4" s="45"/>
      <c r="E4" s="45"/>
      <c r="F4" s="45"/>
      <c r="G4" s="45"/>
      <c r="H4" s="45"/>
      <c r="I4" s="46"/>
      <c r="J4" s="48"/>
      <c r="K4" s="48"/>
      <c r="L4" s="48"/>
      <c r="M4" s="48"/>
      <c r="N4" s="4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45" t="s">
        <v>45</v>
      </c>
      <c r="C5" s="45"/>
      <c r="D5" s="45"/>
      <c r="E5" s="45"/>
      <c r="F5" s="45"/>
      <c r="G5" s="45"/>
      <c r="H5" s="45"/>
      <c r="I5" s="46"/>
      <c r="J5" s="48"/>
      <c r="K5" s="48"/>
      <c r="L5" s="48"/>
      <c r="M5" s="48"/>
      <c r="N5" s="4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46"/>
      <c r="C6" s="107" t="s">
        <v>19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8"/>
    </row>
    <row r="7" spans="2:27" ht="18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3"/>
      <c r="AA7" s="3"/>
    </row>
    <row r="8" spans="2:27" ht="18" customHeight="1" hidden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3"/>
      <c r="AA8" s="3"/>
    </row>
    <row r="9" spans="2:27" ht="18" customHeight="1" hidden="1"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3"/>
      <c r="AA9" s="3"/>
    </row>
    <row r="10" spans="2:27" ht="18" customHeight="1">
      <c r="B10" s="95" t="s">
        <v>90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3"/>
      <c r="AA10" s="3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98" t="s">
        <v>27</v>
      </c>
      <c r="C12" s="114" t="s">
        <v>18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6"/>
      <c r="O12" s="114" t="s">
        <v>7</v>
      </c>
      <c r="P12" s="115"/>
      <c r="Q12" s="115"/>
      <c r="R12" s="115"/>
      <c r="S12" s="115"/>
      <c r="T12" s="115"/>
      <c r="U12" s="109" t="s">
        <v>23</v>
      </c>
      <c r="V12" s="98" t="s">
        <v>24</v>
      </c>
      <c r="W12" s="98" t="s">
        <v>38</v>
      </c>
      <c r="X12" s="98" t="s">
        <v>26</v>
      </c>
      <c r="Y12" s="98" t="s">
        <v>25</v>
      </c>
      <c r="Z12" s="3"/>
      <c r="AB12" s="6"/>
      <c r="AC12"/>
    </row>
    <row r="13" spans="2:29" ht="48.75" customHeight="1">
      <c r="B13" s="99"/>
      <c r="C13" s="106" t="s">
        <v>3</v>
      </c>
      <c r="D13" s="97" t="s">
        <v>4</v>
      </c>
      <c r="E13" s="97" t="s">
        <v>5</v>
      </c>
      <c r="F13" s="97" t="s">
        <v>6</v>
      </c>
      <c r="G13" s="97" t="s">
        <v>9</v>
      </c>
      <c r="H13" s="97" t="s">
        <v>10</v>
      </c>
      <c r="I13" s="97" t="s">
        <v>11</v>
      </c>
      <c r="J13" s="97" t="s">
        <v>12</v>
      </c>
      <c r="K13" s="97" t="s">
        <v>13</v>
      </c>
      <c r="L13" s="97" t="s">
        <v>14</v>
      </c>
      <c r="M13" s="98" t="s">
        <v>15</v>
      </c>
      <c r="N13" s="98" t="s">
        <v>16</v>
      </c>
      <c r="O13" s="98" t="s">
        <v>8</v>
      </c>
      <c r="P13" s="98" t="s">
        <v>20</v>
      </c>
      <c r="Q13" s="98" t="s">
        <v>35</v>
      </c>
      <c r="R13" s="98" t="s">
        <v>21</v>
      </c>
      <c r="S13" s="98" t="s">
        <v>36</v>
      </c>
      <c r="T13" s="98" t="s">
        <v>22</v>
      </c>
      <c r="U13" s="110"/>
      <c r="V13" s="99"/>
      <c r="W13" s="99"/>
      <c r="X13" s="99"/>
      <c r="Y13" s="99"/>
      <c r="Z13" s="3"/>
      <c r="AB13" s="6"/>
      <c r="AC13"/>
    </row>
    <row r="14" spans="2:29" ht="15.75" customHeight="1">
      <c r="B14" s="99"/>
      <c r="C14" s="106"/>
      <c r="D14" s="97"/>
      <c r="E14" s="97"/>
      <c r="F14" s="97"/>
      <c r="G14" s="97"/>
      <c r="H14" s="97"/>
      <c r="I14" s="97"/>
      <c r="J14" s="97"/>
      <c r="K14" s="97"/>
      <c r="L14" s="97"/>
      <c r="M14" s="99"/>
      <c r="N14" s="99"/>
      <c r="O14" s="99"/>
      <c r="P14" s="99"/>
      <c r="Q14" s="99"/>
      <c r="R14" s="99"/>
      <c r="S14" s="99"/>
      <c r="T14" s="99"/>
      <c r="U14" s="110"/>
      <c r="V14" s="99"/>
      <c r="W14" s="99"/>
      <c r="X14" s="99"/>
      <c r="Y14" s="99"/>
      <c r="Z14" s="3"/>
      <c r="AB14" s="6"/>
      <c r="AC14"/>
    </row>
    <row r="15" spans="2:29" ht="30" customHeight="1">
      <c r="B15" s="103"/>
      <c r="C15" s="106"/>
      <c r="D15" s="97"/>
      <c r="E15" s="97"/>
      <c r="F15" s="97"/>
      <c r="G15" s="97"/>
      <c r="H15" s="97"/>
      <c r="I15" s="97"/>
      <c r="J15" s="97"/>
      <c r="K15" s="97"/>
      <c r="L15" s="97"/>
      <c r="M15" s="100"/>
      <c r="N15" s="100"/>
      <c r="O15" s="100"/>
      <c r="P15" s="100"/>
      <c r="Q15" s="100"/>
      <c r="R15" s="100"/>
      <c r="S15" s="100"/>
      <c r="T15" s="100"/>
      <c r="U15" s="111"/>
      <c r="V15" s="100"/>
      <c r="W15" s="100"/>
      <c r="X15" s="100"/>
      <c r="Y15" s="100"/>
      <c r="Z15" s="3"/>
      <c r="AB15" s="6"/>
      <c r="AC15"/>
    </row>
    <row r="16" spans="2:29" ht="12.75">
      <c r="B16" s="18">
        <v>1</v>
      </c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39"/>
      <c r="R16" s="38"/>
      <c r="S16" s="39"/>
      <c r="T16" s="38"/>
      <c r="U16" s="9"/>
      <c r="V16" s="9"/>
      <c r="W16" s="37"/>
      <c r="X16" s="37"/>
      <c r="Y16" s="40"/>
      <c r="AA16" s="4">
        <f aca="true" t="shared" si="0" ref="AA16:AA48">SUM(C16:N16)</f>
        <v>0</v>
      </c>
      <c r="AB16" s="31" t="str">
        <f>IF(AA16=100,"ОК"," ")</f>
        <v> </v>
      </c>
      <c r="AC16"/>
    </row>
    <row r="17" spans="2:29" ht="12.75">
      <c r="B17" s="18">
        <v>2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9"/>
      <c r="R17" s="38"/>
      <c r="S17" s="39"/>
      <c r="T17" s="38"/>
      <c r="U17" s="9"/>
      <c r="V17" s="9"/>
      <c r="W17" s="37"/>
      <c r="X17" s="37"/>
      <c r="Y17" s="40"/>
      <c r="AA17" s="4">
        <f t="shared" si="0"/>
        <v>0</v>
      </c>
      <c r="AB17" s="31" t="str">
        <f>IF(AA17=100,"ОК"," ")</f>
        <v> </v>
      </c>
      <c r="AC17"/>
    </row>
    <row r="18" spans="2:29" ht="12.75">
      <c r="B18" s="18">
        <v>3</v>
      </c>
      <c r="C18" s="36">
        <v>94.8927</v>
      </c>
      <c r="D18" s="37">
        <v>2.8289</v>
      </c>
      <c r="E18" s="37">
        <v>0.9279</v>
      </c>
      <c r="F18" s="37">
        <v>0.1487</v>
      </c>
      <c r="G18" s="37">
        <v>0.1511</v>
      </c>
      <c r="H18" s="37">
        <v>0.002</v>
      </c>
      <c r="I18" s="37">
        <v>0.0335</v>
      </c>
      <c r="J18" s="37">
        <v>0.0257</v>
      </c>
      <c r="K18" s="37">
        <v>0.0113</v>
      </c>
      <c r="L18" s="37">
        <v>0.0104</v>
      </c>
      <c r="M18" s="37">
        <v>0.7472</v>
      </c>
      <c r="N18" s="37">
        <v>0.2206</v>
      </c>
      <c r="O18" s="37">
        <v>0.7091</v>
      </c>
      <c r="P18" s="38">
        <v>34.635</v>
      </c>
      <c r="Q18" s="39">
        <v>8272</v>
      </c>
      <c r="R18" s="38">
        <v>38.374</v>
      </c>
      <c r="S18" s="39">
        <v>9165</v>
      </c>
      <c r="T18" s="38">
        <v>50.012</v>
      </c>
      <c r="U18" s="9"/>
      <c r="V18" s="9"/>
      <c r="W18" s="37"/>
      <c r="X18" s="40"/>
      <c r="Y18" s="40"/>
      <c r="AA18" s="4">
        <f t="shared" si="0"/>
        <v>100.00000000000003</v>
      </c>
      <c r="AB18" s="31" t="str">
        <f>IF(AA18=100,"ОК"," ")</f>
        <v>ОК</v>
      </c>
      <c r="AC18"/>
    </row>
    <row r="19" spans="2:29" ht="12.75">
      <c r="B19" s="18">
        <v>4</v>
      </c>
      <c r="C19" s="36">
        <v>94.8172</v>
      </c>
      <c r="D19" s="37">
        <v>2.7248</v>
      </c>
      <c r="E19" s="37">
        <v>0.8932</v>
      </c>
      <c r="F19" s="37">
        <v>0.1426</v>
      </c>
      <c r="G19" s="37">
        <v>0.146</v>
      </c>
      <c r="H19" s="37">
        <v>0.0013</v>
      </c>
      <c r="I19" s="37">
        <v>0.0328</v>
      </c>
      <c r="J19" s="37">
        <v>0.025</v>
      </c>
      <c r="K19" s="37">
        <v>0.0105</v>
      </c>
      <c r="L19" s="37">
        <v>0.0119</v>
      </c>
      <c r="M19" s="37">
        <v>0.9905</v>
      </c>
      <c r="N19" s="37">
        <v>0.2042</v>
      </c>
      <c r="O19" s="37">
        <v>0.7088</v>
      </c>
      <c r="P19" s="38">
        <v>34.5</v>
      </c>
      <c r="Q19" s="39">
        <v>8240</v>
      </c>
      <c r="R19" s="38">
        <v>38.228</v>
      </c>
      <c r="S19" s="39">
        <v>9130</v>
      </c>
      <c r="T19" s="38">
        <v>49.83</v>
      </c>
      <c r="U19" s="9">
        <v>-9.6</v>
      </c>
      <c r="V19" s="9">
        <v>-4</v>
      </c>
      <c r="W19" s="37"/>
      <c r="X19" s="40"/>
      <c r="Y19" s="40"/>
      <c r="AA19" s="4">
        <f t="shared" si="0"/>
        <v>99.99999999999999</v>
      </c>
      <c r="AB19" s="31" t="str">
        <f aca="true" t="shared" si="1" ref="AB19:AB48">IF(AA19=100,"ОК"," ")</f>
        <v>ОК</v>
      </c>
      <c r="AC19"/>
    </row>
    <row r="20" spans="2:29" ht="12.75">
      <c r="B20" s="18">
        <v>5</v>
      </c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9"/>
      <c r="R20" s="38"/>
      <c r="S20" s="39"/>
      <c r="T20" s="38"/>
      <c r="U20" s="9"/>
      <c r="V20" s="9"/>
      <c r="W20" s="37"/>
      <c r="X20" s="37"/>
      <c r="Y20" s="40"/>
      <c r="AA20" s="4">
        <f t="shared" si="0"/>
        <v>0</v>
      </c>
      <c r="AB20" s="31" t="str">
        <f t="shared" si="1"/>
        <v> </v>
      </c>
      <c r="AC20"/>
    </row>
    <row r="21" spans="2:29" ht="12.75" customHeight="1">
      <c r="B21" s="18">
        <v>6</v>
      </c>
      <c r="C21" s="36">
        <v>95.0811</v>
      </c>
      <c r="D21" s="37">
        <v>2.7268</v>
      </c>
      <c r="E21" s="37">
        <v>0.8909</v>
      </c>
      <c r="F21" s="37">
        <v>0.1429</v>
      </c>
      <c r="G21" s="37">
        <v>0.1434</v>
      </c>
      <c r="H21" s="37">
        <v>0.0014</v>
      </c>
      <c r="I21" s="37">
        <v>0.0313</v>
      </c>
      <c r="J21" s="37">
        <v>0.0238</v>
      </c>
      <c r="K21" s="37">
        <v>0.0105</v>
      </c>
      <c r="L21" s="37">
        <v>0.0097</v>
      </c>
      <c r="M21" s="37">
        <v>0.7226</v>
      </c>
      <c r="N21" s="37">
        <v>0.2155</v>
      </c>
      <c r="O21" s="37">
        <v>0.7075</v>
      </c>
      <c r="P21" s="38">
        <v>34.58</v>
      </c>
      <c r="Q21" s="39">
        <v>8260</v>
      </c>
      <c r="R21" s="38">
        <v>38.318</v>
      </c>
      <c r="S21" s="39">
        <v>9152</v>
      </c>
      <c r="T21" s="38">
        <v>49.996</v>
      </c>
      <c r="U21" s="9"/>
      <c r="V21" s="9"/>
      <c r="W21" s="37"/>
      <c r="X21" s="52" t="s">
        <v>92</v>
      </c>
      <c r="Y21" s="52" t="s">
        <v>93</v>
      </c>
      <c r="AA21" s="4">
        <f t="shared" si="0"/>
        <v>99.9999</v>
      </c>
      <c r="AB21" s="31" t="str">
        <f t="shared" si="1"/>
        <v> </v>
      </c>
      <c r="AC21"/>
    </row>
    <row r="22" spans="2:29" ht="13.5" customHeight="1">
      <c r="B22" s="18">
        <v>7</v>
      </c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39"/>
      <c r="R22" s="38"/>
      <c r="S22" s="39"/>
      <c r="T22" s="38"/>
      <c r="U22" s="9"/>
      <c r="V22" s="9"/>
      <c r="W22" s="37"/>
      <c r="X22" s="83"/>
      <c r="Y22" s="83"/>
      <c r="AA22" s="4">
        <f t="shared" si="0"/>
        <v>0</v>
      </c>
      <c r="AB22" s="31" t="str">
        <f t="shared" si="1"/>
        <v> </v>
      </c>
      <c r="AC22"/>
    </row>
    <row r="23" spans="2:29" ht="13.5" customHeight="1">
      <c r="B23" s="18">
        <v>8</v>
      </c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39"/>
      <c r="R23" s="38"/>
      <c r="S23" s="39"/>
      <c r="T23" s="38"/>
      <c r="U23" s="9"/>
      <c r="V23" s="9"/>
      <c r="W23" s="37"/>
      <c r="X23" s="52"/>
      <c r="Y23" s="52"/>
      <c r="AA23" s="4">
        <f t="shared" si="0"/>
        <v>0</v>
      </c>
      <c r="AB23" s="31" t="str">
        <f t="shared" si="1"/>
        <v> </v>
      </c>
      <c r="AC23"/>
    </row>
    <row r="24" spans="2:29" ht="12.75" customHeight="1">
      <c r="B24" s="18">
        <v>9</v>
      </c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39"/>
      <c r="R24" s="38"/>
      <c r="S24" s="39"/>
      <c r="T24" s="38"/>
      <c r="U24" s="9"/>
      <c r="V24" s="9"/>
      <c r="W24" s="41"/>
      <c r="X24" s="52"/>
      <c r="Y24" s="52"/>
      <c r="AA24" s="4">
        <f t="shared" si="0"/>
        <v>0</v>
      </c>
      <c r="AB24" s="31" t="str">
        <f t="shared" si="1"/>
        <v> </v>
      </c>
      <c r="AC24"/>
    </row>
    <row r="25" spans="2:29" ht="12.75">
      <c r="B25" s="18">
        <v>10</v>
      </c>
      <c r="C25" s="36">
        <v>94.3282</v>
      </c>
      <c r="D25" s="37">
        <v>3.2314</v>
      </c>
      <c r="E25" s="37">
        <v>0.9888</v>
      </c>
      <c r="F25" s="37">
        <v>0.1451</v>
      </c>
      <c r="G25" s="37">
        <v>0.1464</v>
      </c>
      <c r="H25" s="37">
        <v>0.0018</v>
      </c>
      <c r="I25" s="37">
        <v>0.0314</v>
      </c>
      <c r="J25" s="37">
        <v>0.0242</v>
      </c>
      <c r="K25" s="37">
        <v>0.0095</v>
      </c>
      <c r="L25" s="37">
        <v>0.0097</v>
      </c>
      <c r="M25" s="37">
        <v>0.8516</v>
      </c>
      <c r="N25" s="37">
        <v>0.2318</v>
      </c>
      <c r="O25" s="37">
        <v>0.7125</v>
      </c>
      <c r="P25" s="38">
        <v>34.72</v>
      </c>
      <c r="Q25" s="39">
        <v>8293</v>
      </c>
      <c r="R25" s="38">
        <v>38.46</v>
      </c>
      <c r="S25" s="39">
        <v>9187</v>
      </c>
      <c r="T25" s="38">
        <v>50.009</v>
      </c>
      <c r="U25" s="9"/>
      <c r="V25" s="9"/>
      <c r="W25" s="37" t="s">
        <v>91</v>
      </c>
      <c r="X25" s="37"/>
      <c r="Y25" s="19"/>
      <c r="AA25" s="4">
        <f t="shared" si="0"/>
        <v>99.9999</v>
      </c>
      <c r="AB25" s="31" t="str">
        <f t="shared" si="1"/>
        <v> </v>
      </c>
      <c r="AC25"/>
    </row>
    <row r="26" spans="2:29" ht="12.75">
      <c r="B26" s="18">
        <v>11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39"/>
      <c r="R26" s="38"/>
      <c r="S26" s="39"/>
      <c r="T26" s="38"/>
      <c r="U26" s="9"/>
      <c r="V26" s="9"/>
      <c r="W26" s="37"/>
      <c r="X26" s="37"/>
      <c r="Y26" s="19"/>
      <c r="AA26" s="4">
        <f t="shared" si="0"/>
        <v>0</v>
      </c>
      <c r="AB26" s="31" t="str">
        <f t="shared" si="1"/>
        <v> </v>
      </c>
      <c r="AC26"/>
    </row>
    <row r="27" spans="2:28" s="81" customFormat="1" ht="12.75" customHeight="1">
      <c r="B27" s="18">
        <v>12</v>
      </c>
      <c r="C27" s="80">
        <v>95.1972</v>
      </c>
      <c r="D27" s="52">
        <v>2.6353</v>
      </c>
      <c r="E27" s="52">
        <v>0.8588</v>
      </c>
      <c r="F27" s="52">
        <v>0.1378</v>
      </c>
      <c r="G27" s="52">
        <v>0.1365</v>
      </c>
      <c r="H27" s="52">
        <v>0.0021</v>
      </c>
      <c r="I27" s="52">
        <v>0.0288</v>
      </c>
      <c r="J27" s="52">
        <v>0.0206</v>
      </c>
      <c r="K27" s="52">
        <v>0.0087</v>
      </c>
      <c r="L27" s="52">
        <v>0.0055</v>
      </c>
      <c r="M27" s="52">
        <v>0.7047</v>
      </c>
      <c r="N27" s="52">
        <v>0.264</v>
      </c>
      <c r="O27" s="52">
        <v>0.7067</v>
      </c>
      <c r="P27" s="53">
        <v>34.516</v>
      </c>
      <c r="Q27" s="54">
        <v>8244</v>
      </c>
      <c r="R27" s="53">
        <v>38.247</v>
      </c>
      <c r="S27" s="54">
        <v>9135</v>
      </c>
      <c r="T27" s="53">
        <v>49.93</v>
      </c>
      <c r="U27" s="55">
        <v>-19.3</v>
      </c>
      <c r="V27" s="55">
        <v>-13.1</v>
      </c>
      <c r="W27" s="52"/>
      <c r="X27" s="52"/>
      <c r="Y27" s="52"/>
      <c r="AA27" s="92">
        <f t="shared" si="0"/>
        <v>100</v>
      </c>
      <c r="AB27" s="82" t="str">
        <f t="shared" si="1"/>
        <v>ОК</v>
      </c>
    </row>
    <row r="28" spans="2:29" ht="12.75">
      <c r="B28" s="18">
        <v>13</v>
      </c>
      <c r="C28" s="36">
        <v>95.4586</v>
      </c>
      <c r="D28" s="37">
        <v>2.5018</v>
      </c>
      <c r="E28" s="37">
        <v>0.8177</v>
      </c>
      <c r="F28" s="37">
        <v>0.1316</v>
      </c>
      <c r="G28" s="37">
        <v>0.1319</v>
      </c>
      <c r="H28" s="37">
        <v>0.0017</v>
      </c>
      <c r="I28" s="37">
        <v>0.0271</v>
      </c>
      <c r="J28" s="37">
        <v>0.0201</v>
      </c>
      <c r="K28" s="37">
        <v>0.0074</v>
      </c>
      <c r="L28" s="37">
        <v>0.0112</v>
      </c>
      <c r="M28" s="37">
        <v>0.6878</v>
      </c>
      <c r="N28" s="37">
        <v>0.203</v>
      </c>
      <c r="O28" s="37">
        <v>0.7043</v>
      </c>
      <c r="P28" s="38">
        <v>34.47</v>
      </c>
      <c r="Q28" s="39">
        <v>8233</v>
      </c>
      <c r="R28" s="38">
        <v>38.199</v>
      </c>
      <c r="S28" s="39">
        <v>9124</v>
      </c>
      <c r="T28" s="38">
        <v>49.95</v>
      </c>
      <c r="U28" s="9"/>
      <c r="V28" s="9"/>
      <c r="W28" s="37"/>
      <c r="X28" s="37"/>
      <c r="Y28" s="19"/>
      <c r="AA28" s="4">
        <f t="shared" si="0"/>
        <v>99.99990000000003</v>
      </c>
      <c r="AB28" s="31" t="str">
        <f t="shared" si="1"/>
        <v> </v>
      </c>
      <c r="AC28"/>
    </row>
    <row r="29" spans="2:29" ht="12.75">
      <c r="B29" s="18">
        <v>14</v>
      </c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9"/>
      <c r="R29" s="38"/>
      <c r="S29" s="39"/>
      <c r="T29" s="38"/>
      <c r="U29" s="9"/>
      <c r="V29" s="9"/>
      <c r="W29" s="37"/>
      <c r="X29" s="37"/>
      <c r="Y29" s="40"/>
      <c r="AA29" s="4">
        <f t="shared" si="0"/>
        <v>0</v>
      </c>
      <c r="AB29" s="31" t="str">
        <f t="shared" si="1"/>
        <v> </v>
      </c>
      <c r="AC29"/>
    </row>
    <row r="30" spans="2:29" ht="12.75">
      <c r="B30" s="18">
        <v>15</v>
      </c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  <c r="Q30" s="39"/>
      <c r="R30" s="38"/>
      <c r="S30" s="39"/>
      <c r="T30" s="38"/>
      <c r="U30" s="9"/>
      <c r="V30" s="9"/>
      <c r="W30" s="37"/>
      <c r="X30" s="37"/>
      <c r="Y30" s="40"/>
      <c r="AA30" s="4">
        <f t="shared" si="0"/>
        <v>0</v>
      </c>
      <c r="AB30" s="31" t="str">
        <f t="shared" si="1"/>
        <v> </v>
      </c>
      <c r="AC30"/>
    </row>
    <row r="31" spans="2:29" ht="12.75">
      <c r="B31" s="20">
        <v>16</v>
      </c>
      <c r="C31" s="40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  <c r="Q31" s="39"/>
      <c r="R31" s="38"/>
      <c r="S31" s="39"/>
      <c r="T31" s="38"/>
      <c r="U31" s="9"/>
      <c r="V31" s="9"/>
      <c r="W31" s="37"/>
      <c r="X31" s="37"/>
      <c r="Y31" s="40"/>
      <c r="AA31" s="4">
        <f t="shared" si="0"/>
        <v>0</v>
      </c>
      <c r="AB31" s="31" t="str">
        <f t="shared" si="1"/>
        <v> </v>
      </c>
      <c r="AC31"/>
    </row>
    <row r="32" spans="2:29" ht="12.75">
      <c r="B32" s="20">
        <v>17</v>
      </c>
      <c r="C32" s="40">
        <v>93.7666</v>
      </c>
      <c r="D32" s="37">
        <v>3.401</v>
      </c>
      <c r="E32" s="37">
        <v>0.9754</v>
      </c>
      <c r="F32" s="37">
        <v>0.1217</v>
      </c>
      <c r="G32" s="37">
        <v>0.1441</v>
      </c>
      <c r="H32" s="37">
        <v>0.0011</v>
      </c>
      <c r="I32" s="37">
        <v>0.0326</v>
      </c>
      <c r="J32" s="37">
        <v>0.0254</v>
      </c>
      <c r="K32" s="37">
        <v>0.0115</v>
      </c>
      <c r="L32" s="37">
        <v>0.0104</v>
      </c>
      <c r="M32" s="37">
        <v>1.2529</v>
      </c>
      <c r="N32" s="37">
        <v>0.2573</v>
      </c>
      <c r="O32" s="37">
        <v>0.7153</v>
      </c>
      <c r="P32" s="38">
        <v>34.599</v>
      </c>
      <c r="Q32" s="39">
        <v>8264</v>
      </c>
      <c r="R32" s="38">
        <v>38.329</v>
      </c>
      <c r="S32" s="39">
        <v>9155</v>
      </c>
      <c r="T32" s="38">
        <v>49.736</v>
      </c>
      <c r="U32" s="9"/>
      <c r="V32" s="9"/>
      <c r="W32" s="37"/>
      <c r="X32" s="37"/>
      <c r="Y32" s="40"/>
      <c r="AA32" s="4">
        <f t="shared" si="0"/>
        <v>99.99999999999999</v>
      </c>
      <c r="AB32" s="31" t="str">
        <f t="shared" si="1"/>
        <v>ОК</v>
      </c>
      <c r="AC32"/>
    </row>
    <row r="33" spans="2:29" ht="12.75">
      <c r="B33" s="20">
        <v>18</v>
      </c>
      <c r="C33" s="40">
        <v>91.8433</v>
      </c>
      <c r="D33" s="37">
        <v>4.6424</v>
      </c>
      <c r="E33" s="37">
        <v>1.1919</v>
      </c>
      <c r="F33" s="37">
        <v>0.1116</v>
      </c>
      <c r="G33" s="37">
        <v>0.1459</v>
      </c>
      <c r="H33" s="37">
        <v>0.0016</v>
      </c>
      <c r="I33" s="37">
        <v>0.0317</v>
      </c>
      <c r="J33" s="37">
        <v>0.0239</v>
      </c>
      <c r="K33" s="37">
        <v>0.0094</v>
      </c>
      <c r="L33" s="37">
        <v>0.0141</v>
      </c>
      <c r="M33" s="37">
        <v>1.6862</v>
      </c>
      <c r="N33" s="37">
        <v>0.2981</v>
      </c>
      <c r="O33" s="37">
        <v>0.7276</v>
      </c>
      <c r="P33" s="38">
        <v>34.866</v>
      </c>
      <c r="Q33" s="39">
        <v>8328</v>
      </c>
      <c r="R33" s="38">
        <v>38.608</v>
      </c>
      <c r="S33" s="39">
        <v>9221</v>
      </c>
      <c r="T33" s="38">
        <v>49.676</v>
      </c>
      <c r="U33" s="9">
        <v>-19.2</v>
      </c>
      <c r="V33" s="9">
        <v>-13.3</v>
      </c>
      <c r="W33" s="37"/>
      <c r="X33" s="83">
        <v>0.0022</v>
      </c>
      <c r="Y33" s="93">
        <v>0.0004</v>
      </c>
      <c r="Z33" s="94"/>
      <c r="AA33" s="4">
        <f t="shared" si="0"/>
        <v>100.00009999999999</v>
      </c>
      <c r="AB33" s="31" t="str">
        <f t="shared" si="1"/>
        <v> </v>
      </c>
      <c r="AC33"/>
    </row>
    <row r="34" spans="2:29" ht="12" customHeight="1">
      <c r="B34" s="20">
        <v>19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4"/>
      <c r="R34" s="53"/>
      <c r="S34" s="54"/>
      <c r="T34" s="53"/>
      <c r="U34" s="55"/>
      <c r="V34" s="55"/>
      <c r="W34" s="52"/>
      <c r="X34" s="52"/>
      <c r="Y34" s="52"/>
      <c r="AA34" s="4">
        <f t="shared" si="0"/>
        <v>0</v>
      </c>
      <c r="AB34" s="31" t="str">
        <f t="shared" si="1"/>
        <v> </v>
      </c>
      <c r="AC34"/>
    </row>
    <row r="35" spans="2:29" ht="13.5" customHeight="1">
      <c r="B35" s="20">
        <v>20</v>
      </c>
      <c r="C35" s="40">
        <v>95.4821</v>
      </c>
      <c r="D35" s="37">
        <v>2.4395</v>
      </c>
      <c r="E35" s="37">
        <v>0.7991</v>
      </c>
      <c r="F35" s="37">
        <v>0.1238</v>
      </c>
      <c r="G35" s="37">
        <v>0.1346</v>
      </c>
      <c r="H35" s="37">
        <v>0.0015</v>
      </c>
      <c r="I35" s="37">
        <v>0.028</v>
      </c>
      <c r="J35" s="37">
        <v>0.0216</v>
      </c>
      <c r="K35" s="37">
        <v>0.0093</v>
      </c>
      <c r="L35" s="37">
        <v>0.0102</v>
      </c>
      <c r="M35" s="37">
        <v>0.7499</v>
      </c>
      <c r="N35" s="37">
        <v>0.2002</v>
      </c>
      <c r="O35" s="37">
        <v>0.7041</v>
      </c>
      <c r="P35" s="38">
        <v>34.427</v>
      </c>
      <c r="Q35" s="39">
        <v>8223</v>
      </c>
      <c r="R35" s="38">
        <v>38.15</v>
      </c>
      <c r="S35" s="39">
        <v>9112</v>
      </c>
      <c r="T35" s="38">
        <v>49.9</v>
      </c>
      <c r="U35" s="9"/>
      <c r="V35" s="9"/>
      <c r="W35" s="37"/>
      <c r="X35" s="52"/>
      <c r="Y35" s="52"/>
      <c r="AA35" s="4">
        <f t="shared" si="0"/>
        <v>99.9998</v>
      </c>
      <c r="AB35" s="31" t="str">
        <f t="shared" si="1"/>
        <v> </v>
      </c>
      <c r="AC35"/>
    </row>
    <row r="36" spans="2:29" ht="12.75">
      <c r="B36" s="20">
        <v>21</v>
      </c>
      <c r="C36" s="40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  <c r="Q36" s="39"/>
      <c r="R36" s="38"/>
      <c r="S36" s="39"/>
      <c r="T36" s="38"/>
      <c r="U36" s="9"/>
      <c r="V36" s="9"/>
      <c r="W36" s="37"/>
      <c r="X36" s="37"/>
      <c r="Y36" s="40"/>
      <c r="AA36" s="4">
        <f t="shared" si="0"/>
        <v>0</v>
      </c>
      <c r="AB36" s="31" t="str">
        <f t="shared" si="1"/>
        <v> </v>
      </c>
      <c r="AC36"/>
    </row>
    <row r="37" spans="2:29" ht="12.75">
      <c r="B37" s="20">
        <v>22</v>
      </c>
      <c r="C37" s="40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39"/>
      <c r="R37" s="38"/>
      <c r="S37" s="39"/>
      <c r="T37" s="38"/>
      <c r="U37" s="9"/>
      <c r="V37" s="9"/>
      <c r="W37" s="37"/>
      <c r="X37" s="37"/>
      <c r="Y37" s="40"/>
      <c r="AA37" s="4">
        <f t="shared" si="0"/>
        <v>0</v>
      </c>
      <c r="AB37" s="31" t="str">
        <f t="shared" si="1"/>
        <v> </v>
      </c>
      <c r="AC37"/>
    </row>
    <row r="38" spans="2:29" ht="12.75" customHeight="1">
      <c r="B38" s="20">
        <v>23</v>
      </c>
      <c r="C38" s="40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  <c r="Q38" s="39"/>
      <c r="R38" s="38"/>
      <c r="S38" s="39"/>
      <c r="T38" s="38"/>
      <c r="U38" s="9"/>
      <c r="V38" s="9"/>
      <c r="W38" s="37"/>
      <c r="X38" s="84"/>
      <c r="Y38" s="84"/>
      <c r="AA38" s="4">
        <f t="shared" si="0"/>
        <v>0</v>
      </c>
      <c r="AB38" s="31" t="str">
        <f t="shared" si="1"/>
        <v> </v>
      </c>
      <c r="AC38"/>
    </row>
    <row r="39" spans="2:29" ht="12.75" customHeight="1">
      <c r="B39" s="20">
        <v>24</v>
      </c>
      <c r="C39" s="40">
        <v>94.9528</v>
      </c>
      <c r="D39" s="37">
        <v>2.7602</v>
      </c>
      <c r="E39" s="37">
        <v>0.8921</v>
      </c>
      <c r="F39" s="37">
        <v>0.1355</v>
      </c>
      <c r="G39" s="37">
        <v>0.1493</v>
      </c>
      <c r="H39" s="37">
        <v>0.0013</v>
      </c>
      <c r="I39" s="37">
        <v>0.0321</v>
      </c>
      <c r="J39" s="37">
        <v>0.0253</v>
      </c>
      <c r="K39" s="37">
        <v>0.0105</v>
      </c>
      <c r="L39" s="37">
        <v>0.0102</v>
      </c>
      <c r="M39" s="37">
        <v>0.8033</v>
      </c>
      <c r="N39" s="37">
        <v>0.2275</v>
      </c>
      <c r="O39" s="37">
        <v>0.7083</v>
      </c>
      <c r="P39" s="38">
        <v>34.56</v>
      </c>
      <c r="Q39" s="39">
        <v>8255</v>
      </c>
      <c r="R39" s="38">
        <v>38.2949</v>
      </c>
      <c r="S39" s="39">
        <v>9147</v>
      </c>
      <c r="T39" s="38">
        <v>49.94</v>
      </c>
      <c r="U39" s="9"/>
      <c r="V39" s="9"/>
      <c r="W39" s="37"/>
      <c r="X39" s="52"/>
      <c r="Y39" s="52"/>
      <c r="AA39" s="4">
        <f t="shared" si="0"/>
        <v>100.00009999999997</v>
      </c>
      <c r="AB39" s="31" t="str">
        <f t="shared" si="1"/>
        <v> </v>
      </c>
      <c r="AC39"/>
    </row>
    <row r="40" spans="2:29" ht="12.75">
      <c r="B40" s="20">
        <v>25</v>
      </c>
      <c r="C40" s="40">
        <v>95.1373</v>
      </c>
      <c r="D40" s="37">
        <v>2.6303</v>
      </c>
      <c r="E40" s="37">
        <v>0.8483</v>
      </c>
      <c r="F40" s="37">
        <v>0.1271</v>
      </c>
      <c r="G40" s="37">
        <v>0.1403</v>
      </c>
      <c r="H40" s="37">
        <v>0.0012</v>
      </c>
      <c r="I40" s="37">
        <v>0.0335</v>
      </c>
      <c r="J40" s="37">
        <v>0.0253</v>
      </c>
      <c r="K40" s="37">
        <v>0.01</v>
      </c>
      <c r="L40" s="37">
        <v>0.0103</v>
      </c>
      <c r="M40" s="37">
        <v>0.8179</v>
      </c>
      <c r="N40" s="37">
        <v>0.2185</v>
      </c>
      <c r="O40" s="37">
        <v>0.7067</v>
      </c>
      <c r="P40" s="38">
        <v>34.49</v>
      </c>
      <c r="Q40" s="39">
        <v>8238</v>
      </c>
      <c r="R40" s="38">
        <v>38.218</v>
      </c>
      <c r="S40" s="39">
        <v>9128</v>
      </c>
      <c r="T40" s="38">
        <v>49.89</v>
      </c>
      <c r="U40" s="9">
        <v>-18.3</v>
      </c>
      <c r="V40" s="9">
        <v>-13.4</v>
      </c>
      <c r="W40" s="37"/>
      <c r="X40" s="37"/>
      <c r="Y40" s="40"/>
      <c r="AA40" s="4">
        <f t="shared" si="0"/>
        <v>100</v>
      </c>
      <c r="AB40" s="31" t="str">
        <f t="shared" si="1"/>
        <v>ОК</v>
      </c>
      <c r="AC40"/>
    </row>
    <row r="41" spans="2:29" ht="12.75">
      <c r="B41" s="20">
        <v>26</v>
      </c>
      <c r="C41" s="40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  <c r="Q41" s="39"/>
      <c r="R41" s="38"/>
      <c r="S41" s="39"/>
      <c r="T41" s="38"/>
      <c r="U41" s="9"/>
      <c r="V41" s="9"/>
      <c r="W41" s="37"/>
      <c r="X41" s="37"/>
      <c r="Y41" s="40"/>
      <c r="AA41" s="4">
        <f t="shared" si="0"/>
        <v>0</v>
      </c>
      <c r="AB41" s="31" t="str">
        <f t="shared" si="1"/>
        <v> </v>
      </c>
      <c r="AC41"/>
    </row>
    <row r="42" spans="2:29" ht="12.75">
      <c r="B42" s="20">
        <v>27</v>
      </c>
      <c r="C42" s="40">
        <v>94.9464</v>
      </c>
      <c r="D42" s="37">
        <v>2.7729</v>
      </c>
      <c r="E42" s="37">
        <v>0.8827</v>
      </c>
      <c r="F42" s="37">
        <v>0.1325</v>
      </c>
      <c r="G42" s="37">
        <v>0.1489</v>
      </c>
      <c r="H42" s="37">
        <v>0.0009</v>
      </c>
      <c r="I42" s="37">
        <v>0.0332</v>
      </c>
      <c r="J42" s="37">
        <v>0.028</v>
      </c>
      <c r="K42" s="37">
        <v>0.0216</v>
      </c>
      <c r="L42" s="37">
        <v>0.0124</v>
      </c>
      <c r="M42" s="37">
        <v>0.8294</v>
      </c>
      <c r="N42" s="37">
        <v>0.1914</v>
      </c>
      <c r="O42" s="37">
        <v>0.7083</v>
      </c>
      <c r="P42" s="38">
        <v>34.577</v>
      </c>
      <c r="Q42" s="39">
        <v>8259</v>
      </c>
      <c r="R42" s="38">
        <v>38.31</v>
      </c>
      <c r="S42" s="39">
        <v>9151</v>
      </c>
      <c r="T42" s="38">
        <v>49.959</v>
      </c>
      <c r="U42" s="9"/>
      <c r="V42" s="9"/>
      <c r="W42" s="37" t="s">
        <v>91</v>
      </c>
      <c r="X42" s="37"/>
      <c r="Y42" s="40"/>
      <c r="AA42" s="4">
        <f t="shared" si="0"/>
        <v>100.00030000000001</v>
      </c>
      <c r="AB42" s="31" t="str">
        <f t="shared" si="1"/>
        <v> </v>
      </c>
      <c r="AC42"/>
    </row>
    <row r="43" spans="2:29" ht="12.75" customHeight="1">
      <c r="B43" s="20">
        <v>28</v>
      </c>
      <c r="C43" s="40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8"/>
      <c r="Q43" s="39"/>
      <c r="R43" s="38"/>
      <c r="S43" s="39"/>
      <c r="T43" s="38"/>
      <c r="U43" s="9"/>
      <c r="V43" s="9"/>
      <c r="W43" s="37"/>
      <c r="X43" s="83"/>
      <c r="Y43" s="52"/>
      <c r="AA43" s="4">
        <f t="shared" si="0"/>
        <v>0</v>
      </c>
      <c r="AB43" s="31" t="str">
        <f t="shared" si="1"/>
        <v> </v>
      </c>
      <c r="AC43"/>
    </row>
    <row r="44" spans="2:29" ht="12.75" customHeight="1">
      <c r="B44" s="20">
        <v>29</v>
      </c>
      <c r="C44" s="40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9"/>
      <c r="R44" s="38"/>
      <c r="S44" s="39"/>
      <c r="T44" s="38"/>
      <c r="U44" s="9"/>
      <c r="V44" s="9"/>
      <c r="W44" s="37"/>
      <c r="X44" s="37"/>
      <c r="Y44" s="40"/>
      <c r="AA44" s="4">
        <f t="shared" si="0"/>
        <v>0</v>
      </c>
      <c r="AB44" s="31" t="str">
        <f t="shared" si="1"/>
        <v> </v>
      </c>
      <c r="AC44"/>
    </row>
    <row r="45" spans="2:29" ht="12.75" customHeight="1">
      <c r="B45" s="20">
        <v>30</v>
      </c>
      <c r="C45" s="40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/>
      <c r="Q45" s="39"/>
      <c r="R45" s="38"/>
      <c r="S45" s="39"/>
      <c r="T45" s="42"/>
      <c r="U45" s="9"/>
      <c r="V45" s="9"/>
      <c r="W45" s="37"/>
      <c r="X45" s="37"/>
      <c r="Y45" s="40"/>
      <c r="AA45" s="4">
        <f t="shared" si="0"/>
        <v>0</v>
      </c>
      <c r="AB45" s="31" t="str">
        <f t="shared" si="1"/>
        <v> </v>
      </c>
      <c r="AC45"/>
    </row>
    <row r="46" spans="2:29" ht="12.75" customHeight="1">
      <c r="B46" s="20">
        <v>31</v>
      </c>
      <c r="C46" s="40">
        <v>95.0759</v>
      </c>
      <c r="D46" s="37">
        <v>2.6742</v>
      </c>
      <c r="E46" s="37">
        <v>0.8528</v>
      </c>
      <c r="F46" s="37">
        <v>0.1294</v>
      </c>
      <c r="G46" s="37">
        <v>0.1424</v>
      </c>
      <c r="H46" s="37">
        <v>0.0013</v>
      </c>
      <c r="I46" s="37">
        <v>0.0303</v>
      </c>
      <c r="J46" s="37">
        <v>0.0241</v>
      </c>
      <c r="K46" s="37">
        <v>0.0097</v>
      </c>
      <c r="L46" s="37">
        <v>0.0084</v>
      </c>
      <c r="M46" s="37">
        <v>0.8285</v>
      </c>
      <c r="N46" s="37">
        <v>0.2228</v>
      </c>
      <c r="O46" s="37">
        <v>0.7071</v>
      </c>
      <c r="P46" s="38">
        <v>34.498</v>
      </c>
      <c r="Q46" s="39">
        <v>8240</v>
      </c>
      <c r="R46" s="38">
        <v>38.226</v>
      </c>
      <c r="S46" s="39">
        <v>9130</v>
      </c>
      <c r="T46" s="42">
        <v>49.89</v>
      </c>
      <c r="U46" s="9"/>
      <c r="V46" s="9"/>
      <c r="W46" s="37"/>
      <c r="X46" s="37"/>
      <c r="Y46" s="40"/>
      <c r="AA46" s="4"/>
      <c r="AB46" s="31"/>
      <c r="AC46"/>
    </row>
    <row r="47" spans="2:29" ht="12.75" customHeight="1">
      <c r="B47" s="20"/>
      <c r="C47" s="40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8"/>
      <c r="Q47" s="39"/>
      <c r="R47" s="38"/>
      <c r="S47" s="39"/>
      <c r="T47" s="42"/>
      <c r="U47" s="9"/>
      <c r="V47" s="9"/>
      <c r="W47" s="37"/>
      <c r="X47" s="37"/>
      <c r="Y47" s="40"/>
      <c r="AA47" s="4"/>
      <c r="AB47" s="31"/>
      <c r="AC47"/>
    </row>
    <row r="48" spans="2:29" ht="12.75" customHeight="1">
      <c r="B48" s="20"/>
      <c r="C48" s="43">
        <f aca="true" t="shared" si="2" ref="C48:N48">SUM(C16:C45)</f>
        <v>1135.9035000000001</v>
      </c>
      <c r="D48" s="40">
        <f t="shared" si="2"/>
        <v>35.2953</v>
      </c>
      <c r="E48" s="40">
        <f t="shared" si="2"/>
        <v>10.9668</v>
      </c>
      <c r="F48" s="40">
        <f t="shared" si="2"/>
        <v>1.6009</v>
      </c>
      <c r="G48" s="40">
        <f t="shared" si="2"/>
        <v>1.7184000000000001</v>
      </c>
      <c r="H48" s="40">
        <f t="shared" si="2"/>
        <v>0.017900000000000003</v>
      </c>
      <c r="I48" s="40">
        <f t="shared" si="2"/>
        <v>0.376</v>
      </c>
      <c r="J48" s="40">
        <f t="shared" si="2"/>
        <v>0.28890000000000005</v>
      </c>
      <c r="K48" s="40">
        <f t="shared" si="2"/>
        <v>0.1302</v>
      </c>
      <c r="L48" s="40">
        <f t="shared" si="2"/>
        <v>0.126</v>
      </c>
      <c r="M48" s="40">
        <f t="shared" si="2"/>
        <v>10.844</v>
      </c>
      <c r="N48" s="40">
        <f t="shared" si="2"/>
        <v>2.7321</v>
      </c>
      <c r="O48" s="37"/>
      <c r="P48" s="43">
        <f>SUM(P16:P45)</f>
        <v>414.94</v>
      </c>
      <c r="Q48" s="44">
        <f>SUM(Q16:Q45)</f>
        <v>99109</v>
      </c>
      <c r="R48" s="43">
        <f>SUM(R16:R45)</f>
        <v>459.7359</v>
      </c>
      <c r="S48" s="44">
        <f>SUM(S16:S45)</f>
        <v>109807</v>
      </c>
      <c r="T48" s="43">
        <f>SUM(T16:T45)</f>
        <v>598.828</v>
      </c>
      <c r="U48" s="9"/>
      <c r="V48" s="9"/>
      <c r="W48" s="37"/>
      <c r="X48" s="37"/>
      <c r="Y48" s="40"/>
      <c r="AA48" s="4">
        <f t="shared" si="0"/>
        <v>1200</v>
      </c>
      <c r="AB48" s="31" t="str">
        <f t="shared" si="1"/>
        <v> </v>
      </c>
      <c r="AC48"/>
    </row>
    <row r="49" spans="2:29" ht="14.25" customHeight="1" hidden="1">
      <c r="B49" s="7">
        <v>31</v>
      </c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/>
      <c r="V49" s="10"/>
      <c r="W49" s="10"/>
      <c r="X49" s="10"/>
      <c r="Y49" s="11"/>
      <c r="AA49" s="4">
        <f>SUM(D49:N49,P49)</f>
        <v>0</v>
      </c>
      <c r="AB49" s="5"/>
      <c r="AC49"/>
    </row>
    <row r="50" spans="3:29" ht="12.75">
      <c r="C50" s="104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AA50" s="4"/>
      <c r="AB50" s="5"/>
      <c r="AC50"/>
    </row>
    <row r="51" spans="3:4" ht="12.75">
      <c r="C51" s="1"/>
      <c r="D51" s="1"/>
    </row>
    <row r="52" spans="3:25" ht="15">
      <c r="C52" s="13" t="s">
        <v>40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 t="s">
        <v>46</v>
      </c>
      <c r="Q52" s="14"/>
      <c r="R52" s="14"/>
      <c r="S52" s="14"/>
      <c r="T52" s="49"/>
      <c r="U52" s="50"/>
      <c r="V52" s="50"/>
      <c r="W52" s="112">
        <v>42674</v>
      </c>
      <c r="X52" s="113"/>
      <c r="Y52" s="15"/>
    </row>
    <row r="53" spans="3:24" ht="12.75">
      <c r="C53" s="1"/>
      <c r="D53" s="1" t="s">
        <v>28</v>
      </c>
      <c r="O53" s="2"/>
      <c r="P53" s="17" t="s">
        <v>30</v>
      </c>
      <c r="Q53" s="17"/>
      <c r="T53" s="2"/>
      <c r="U53" s="16" t="s">
        <v>0</v>
      </c>
      <c r="W53" s="2"/>
      <c r="X53" s="16" t="s">
        <v>17</v>
      </c>
    </row>
    <row r="54" spans="3:25" ht="18" customHeight="1">
      <c r="C54" s="13" t="s">
        <v>37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 t="s">
        <v>2</v>
      </c>
      <c r="P54" s="14" t="s">
        <v>1</v>
      </c>
      <c r="Q54" s="14"/>
      <c r="R54" s="14"/>
      <c r="S54" s="14"/>
      <c r="T54" s="14"/>
      <c r="U54" s="50"/>
      <c r="V54" s="50"/>
      <c r="W54" s="112">
        <v>42674</v>
      </c>
      <c r="X54" s="113"/>
      <c r="Y54" s="14"/>
    </row>
    <row r="55" spans="3:24" ht="12.75">
      <c r="C55" s="1"/>
      <c r="D55" s="1" t="s">
        <v>29</v>
      </c>
      <c r="O55" s="2"/>
      <c r="P55" s="16" t="s">
        <v>30</v>
      </c>
      <c r="Q55" s="16"/>
      <c r="T55" s="2"/>
      <c r="U55" s="16" t="s">
        <v>0</v>
      </c>
      <c r="W55" s="2"/>
      <c r="X55" t="s">
        <v>17</v>
      </c>
    </row>
    <row r="59" spans="3:10" ht="12.75">
      <c r="C59" s="35"/>
      <c r="D59" s="32"/>
      <c r="E59" s="32"/>
      <c r="F59" s="32"/>
      <c r="G59" s="32"/>
      <c r="H59" s="32"/>
      <c r="I59" s="32"/>
      <c r="J59" s="32"/>
    </row>
  </sheetData>
  <sheetProtection/>
  <mergeCells count="34">
    <mergeCell ref="W54:X54"/>
    <mergeCell ref="C12:N12"/>
    <mergeCell ref="T13:T15"/>
    <mergeCell ref="O12:T12"/>
    <mergeCell ref="V12:V15"/>
    <mergeCell ref="W52:X52"/>
    <mergeCell ref="C50:Y50"/>
    <mergeCell ref="C13:C15"/>
    <mergeCell ref="C6:AA6"/>
    <mergeCell ref="Y12:Y15"/>
    <mergeCell ref="U12:U15"/>
    <mergeCell ref="D13:D15"/>
    <mergeCell ref="G13:G15"/>
    <mergeCell ref="M13:M15"/>
    <mergeCell ref="S13:S15"/>
    <mergeCell ref="N13:N15"/>
    <mergeCell ref="B7:Y7"/>
    <mergeCell ref="B12:B15"/>
    <mergeCell ref="B8:Y8"/>
    <mergeCell ref="B9:Y9"/>
    <mergeCell ref="K13:K15"/>
    <mergeCell ref="J13:J15"/>
    <mergeCell ref="W12:W15"/>
    <mergeCell ref="X12:X15"/>
    <mergeCell ref="H13:H15"/>
    <mergeCell ref="O13:O15"/>
    <mergeCell ref="B10:Y10"/>
    <mergeCell ref="E13:E15"/>
    <mergeCell ref="F13:F15"/>
    <mergeCell ref="Q13:Q15"/>
    <mergeCell ref="I13:I15"/>
    <mergeCell ref="L13:L15"/>
    <mergeCell ref="P13:P15"/>
    <mergeCell ref="R13:R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SheetLayoutView="100" workbookViewId="0" topLeftCell="A25">
      <selection activeCell="H46" sqref="H46"/>
    </sheetView>
  </sheetViews>
  <sheetFormatPr defaultColWidth="9.00390625" defaultRowHeight="12.75"/>
  <cols>
    <col min="1" max="1" width="12.00390625" style="0" customWidth="1"/>
    <col min="2" max="2" width="13.375" style="0" customWidth="1"/>
    <col min="3" max="3" width="12.75390625" style="0" customWidth="1"/>
    <col min="4" max="4" width="11.625" style="0" customWidth="1"/>
    <col min="5" max="5" width="11.875" style="0" customWidth="1"/>
    <col min="6" max="6" width="12.375" style="0" customWidth="1"/>
    <col min="7" max="7" width="14.875" style="30" customWidth="1"/>
    <col min="8" max="8" width="13.375" style="0" customWidth="1"/>
    <col min="9" max="9" width="32.25390625" style="0" customWidth="1"/>
    <col min="10" max="10" width="9.125" style="6" customWidth="1"/>
  </cols>
  <sheetData>
    <row r="1" spans="2:8" ht="12.75">
      <c r="B1" s="45" t="s">
        <v>31</v>
      </c>
      <c r="C1" s="45"/>
      <c r="D1" s="45"/>
      <c r="E1" s="45"/>
      <c r="F1" s="33"/>
      <c r="G1" s="70"/>
      <c r="H1" s="32"/>
    </row>
    <row r="2" spans="2:8" ht="12.75">
      <c r="B2" s="45" t="s">
        <v>32</v>
      </c>
      <c r="C2" s="45"/>
      <c r="D2" s="45"/>
      <c r="E2" s="45"/>
      <c r="F2" s="33"/>
      <c r="G2" s="70"/>
      <c r="H2" s="32"/>
    </row>
    <row r="3" spans="2:9" ht="12.75">
      <c r="B3" s="47" t="s">
        <v>33</v>
      </c>
      <c r="C3" s="47"/>
      <c r="D3" s="47"/>
      <c r="E3" s="45"/>
      <c r="F3" s="33"/>
      <c r="G3" s="71"/>
      <c r="H3" s="34"/>
      <c r="I3" s="3"/>
    </row>
    <row r="4" spans="2:9" ht="6.75" customHeight="1">
      <c r="B4" s="33"/>
      <c r="C4" s="33"/>
      <c r="D4" s="33"/>
      <c r="E4" s="33"/>
      <c r="F4" s="33"/>
      <c r="G4" s="71"/>
      <c r="H4" s="34"/>
      <c r="I4" s="3"/>
    </row>
    <row r="5" spans="2:9" ht="8.25" customHeight="1">
      <c r="B5" s="32"/>
      <c r="C5" s="51"/>
      <c r="D5" s="51"/>
      <c r="E5" s="51"/>
      <c r="F5" s="51"/>
      <c r="G5" s="72"/>
      <c r="H5" s="51"/>
      <c r="I5" s="23"/>
    </row>
    <row r="6" spans="2:11" ht="18" customHeight="1">
      <c r="B6" s="56" t="s">
        <v>51</v>
      </c>
      <c r="C6" s="59"/>
      <c r="D6" s="59"/>
      <c r="E6" s="59"/>
      <c r="F6" s="59"/>
      <c r="G6" s="73"/>
      <c r="H6" s="56"/>
      <c r="I6" s="56"/>
      <c r="J6" s="56"/>
      <c r="K6" s="56"/>
    </row>
    <row r="7" spans="2:11" ht="18" customHeight="1">
      <c r="B7" s="117" t="s">
        <v>52</v>
      </c>
      <c r="C7" s="117"/>
      <c r="D7" s="117"/>
      <c r="E7" s="117"/>
      <c r="F7" s="117"/>
      <c r="G7" s="117"/>
      <c r="H7" s="117"/>
      <c r="I7" s="57"/>
      <c r="J7" s="57"/>
      <c r="K7" s="57"/>
    </row>
    <row r="8" spans="2:11" ht="15" customHeight="1">
      <c r="B8" s="117" t="s">
        <v>53</v>
      </c>
      <c r="C8" s="117"/>
      <c r="D8" s="117"/>
      <c r="E8" s="117"/>
      <c r="F8" s="117"/>
      <c r="G8" s="117"/>
      <c r="H8" s="117"/>
      <c r="I8" s="57"/>
      <c r="J8" s="57"/>
      <c r="K8" s="57"/>
    </row>
    <row r="9" spans="2:11" ht="14.25" customHeight="1">
      <c r="B9" s="118" t="s">
        <v>88</v>
      </c>
      <c r="C9" s="118"/>
      <c r="D9" s="118"/>
      <c r="E9" s="118"/>
      <c r="F9" s="118"/>
      <c r="G9" s="118"/>
      <c r="H9" s="118"/>
      <c r="I9" s="58"/>
      <c r="J9" s="58"/>
      <c r="K9" s="58"/>
    </row>
    <row r="10" spans="2:9" ht="8.25" customHeight="1">
      <c r="B10" s="21"/>
      <c r="C10" s="22"/>
      <c r="D10" s="22"/>
      <c r="E10" s="22"/>
      <c r="F10" s="22"/>
      <c r="G10" s="74"/>
      <c r="H10" s="22"/>
      <c r="I10" s="24"/>
    </row>
    <row r="11" spans="2:10" ht="30" customHeight="1">
      <c r="B11" s="98" t="s">
        <v>27</v>
      </c>
      <c r="C11" s="114" t="s">
        <v>43</v>
      </c>
      <c r="D11" s="115"/>
      <c r="E11" s="115"/>
      <c r="F11" s="115"/>
      <c r="G11" s="125" t="s">
        <v>44</v>
      </c>
      <c r="H11" s="121" t="s">
        <v>65</v>
      </c>
      <c r="I11" s="25"/>
      <c r="J11"/>
    </row>
    <row r="12" spans="2:10" ht="48.75" customHeight="1">
      <c r="B12" s="99"/>
      <c r="C12" s="106" t="s">
        <v>47</v>
      </c>
      <c r="D12" s="97" t="s">
        <v>48</v>
      </c>
      <c r="E12" s="97" t="s">
        <v>49</v>
      </c>
      <c r="F12" s="97" t="s">
        <v>50</v>
      </c>
      <c r="G12" s="125"/>
      <c r="H12" s="122"/>
      <c r="I12" s="25"/>
      <c r="J12"/>
    </row>
    <row r="13" spans="2:10" ht="15.75" customHeight="1">
      <c r="B13" s="99"/>
      <c r="C13" s="106"/>
      <c r="D13" s="97"/>
      <c r="E13" s="97"/>
      <c r="F13" s="97"/>
      <c r="G13" s="125"/>
      <c r="H13" s="122"/>
      <c r="I13" s="25"/>
      <c r="J13"/>
    </row>
    <row r="14" spans="2:10" ht="30" customHeight="1">
      <c r="B14" s="103"/>
      <c r="C14" s="106"/>
      <c r="D14" s="97"/>
      <c r="E14" s="97"/>
      <c r="F14" s="97"/>
      <c r="G14" s="125"/>
      <c r="H14" s="123"/>
      <c r="I14" s="25"/>
      <c r="J14"/>
    </row>
    <row r="15" spans="2:11" ht="15.75" customHeight="1">
      <c r="B15" s="18">
        <v>1</v>
      </c>
      <c r="C15" s="69">
        <f>Лист1!S4</f>
        <v>3478.96</v>
      </c>
      <c r="D15" s="69">
        <f>Лист1!B38</f>
        <v>0</v>
      </c>
      <c r="E15" s="69">
        <f>Лист1!H38</f>
        <v>1439.6</v>
      </c>
      <c r="F15" s="68">
        <f>Лист1!N38</f>
        <v>1797.46</v>
      </c>
      <c r="G15" s="78">
        <f>SUM(C15:F15)</f>
        <v>6716.0199999999995</v>
      </c>
      <c r="H15" s="65">
        <v>34.42</v>
      </c>
      <c r="I15" s="26"/>
      <c r="J15" s="120"/>
      <c r="K15" s="120"/>
    </row>
    <row r="16" spans="2:11" ht="15.75">
      <c r="B16" s="18">
        <v>2</v>
      </c>
      <c r="C16" s="69">
        <f>Лист1!S5</f>
        <v>4383.43</v>
      </c>
      <c r="D16" s="69">
        <f>Лист1!B39</f>
        <v>0</v>
      </c>
      <c r="E16" s="69">
        <f>Лист1!H39</f>
        <v>1560.04</v>
      </c>
      <c r="F16" s="68">
        <f>Лист1!N39</f>
        <v>1845.23</v>
      </c>
      <c r="G16" s="78">
        <f aca="true" t="shared" si="0" ref="G16:G44">SUM(C16:F16)</f>
        <v>7788.700000000001</v>
      </c>
      <c r="H16" s="65">
        <f>IF(Паспорт!P17&gt;0,Паспорт!P17,H15)</f>
        <v>34.42</v>
      </c>
      <c r="I16" s="26"/>
      <c r="J16" s="120"/>
      <c r="K16" s="120"/>
    </row>
    <row r="17" spans="2:11" ht="15.75">
      <c r="B17" s="18">
        <v>3</v>
      </c>
      <c r="C17" s="69">
        <f>Лист1!S6</f>
        <v>2264.6899999999996</v>
      </c>
      <c r="D17" s="69">
        <f>Лист1!B40</f>
        <v>0</v>
      </c>
      <c r="E17" s="69">
        <f>Лист1!H40</f>
        <v>1669.84</v>
      </c>
      <c r="F17" s="68">
        <f>Лист1!N40</f>
        <v>1932.51</v>
      </c>
      <c r="G17" s="78">
        <f t="shared" si="0"/>
        <v>5867.04</v>
      </c>
      <c r="H17" s="65">
        <f>IF(Паспорт!P18&gt;0,Паспорт!P18,H16)</f>
        <v>34.635</v>
      </c>
      <c r="I17" s="26"/>
      <c r="J17" s="120"/>
      <c r="K17" s="120"/>
    </row>
    <row r="18" spans="2:11" ht="15.75">
      <c r="B18" s="18">
        <v>4</v>
      </c>
      <c r="C18" s="69">
        <f>Лист1!S7</f>
        <v>1493.49</v>
      </c>
      <c r="D18" s="69">
        <f>Лист1!B41</f>
        <v>0</v>
      </c>
      <c r="E18" s="69">
        <f>Лист1!H41</f>
        <v>1610.91</v>
      </c>
      <c r="F18" s="68">
        <f>Лист1!N41</f>
        <v>1887.49</v>
      </c>
      <c r="G18" s="78">
        <f t="shared" si="0"/>
        <v>4991.89</v>
      </c>
      <c r="H18" s="65">
        <f>IF(Паспорт!P19&gt;0,Паспорт!P19,H17)</f>
        <v>34.5</v>
      </c>
      <c r="I18" s="26"/>
      <c r="J18" s="120"/>
      <c r="K18" s="120"/>
    </row>
    <row r="19" spans="2:11" ht="15.75">
      <c r="B19" s="18">
        <v>5</v>
      </c>
      <c r="C19" s="69">
        <f>Лист1!S8</f>
        <v>2115.82</v>
      </c>
      <c r="D19" s="69">
        <f>Лист1!B42</f>
        <v>0</v>
      </c>
      <c r="E19" s="69">
        <f>Лист1!H42</f>
        <v>1423.69</v>
      </c>
      <c r="F19" s="68">
        <f>Лист1!N42</f>
        <v>1718.6</v>
      </c>
      <c r="G19" s="78">
        <f t="shared" si="0"/>
        <v>5258.110000000001</v>
      </c>
      <c r="H19" s="65">
        <f>IF(Паспорт!P20&gt;0,Паспорт!P20,H18)</f>
        <v>34.5</v>
      </c>
      <c r="I19" s="26"/>
      <c r="J19" s="120"/>
      <c r="K19" s="120"/>
    </row>
    <row r="20" spans="2:11" ht="15.75" customHeight="1">
      <c r="B20" s="18">
        <v>6</v>
      </c>
      <c r="C20" s="69">
        <f>Лист1!S9</f>
        <v>3361.86</v>
      </c>
      <c r="D20" s="69">
        <f>Лист1!B43</f>
        <v>90076.9</v>
      </c>
      <c r="E20" s="69">
        <f>Лист1!H43</f>
        <v>1371.22</v>
      </c>
      <c r="F20" s="68">
        <f>Лист1!N43</f>
        <v>1677.21</v>
      </c>
      <c r="G20" s="78">
        <f t="shared" si="0"/>
        <v>96487.19</v>
      </c>
      <c r="H20" s="65">
        <f>IF(Паспорт!P21&gt;0,Паспорт!P21,H19)</f>
        <v>34.58</v>
      </c>
      <c r="I20" s="26"/>
      <c r="J20" s="120"/>
      <c r="K20" s="120"/>
    </row>
    <row r="21" spans="2:11" ht="15.75">
      <c r="B21" s="18">
        <v>7</v>
      </c>
      <c r="C21" s="69">
        <f>Лист1!S10</f>
        <v>2940.73</v>
      </c>
      <c r="D21" s="69">
        <f>Лист1!B44</f>
        <v>106818.22</v>
      </c>
      <c r="E21" s="69">
        <f>Лист1!H44</f>
        <v>1278.85</v>
      </c>
      <c r="F21" s="68">
        <f>Лист1!N44</f>
        <v>1673.38</v>
      </c>
      <c r="G21" s="78">
        <f t="shared" si="0"/>
        <v>112711.18000000001</v>
      </c>
      <c r="H21" s="65">
        <f>IF(Паспорт!P22&gt;0,Паспорт!P22,H20)</f>
        <v>34.58</v>
      </c>
      <c r="I21" s="26"/>
      <c r="J21" s="120"/>
      <c r="K21" s="120"/>
    </row>
    <row r="22" spans="2:11" ht="15.75">
      <c r="B22" s="18">
        <v>8</v>
      </c>
      <c r="C22" s="69">
        <f>Лист1!S11</f>
        <v>3431.8</v>
      </c>
      <c r="D22" s="69">
        <f>Лист1!B45</f>
        <v>103262.66</v>
      </c>
      <c r="E22" s="69">
        <f>Лист1!H45</f>
        <v>1416.51</v>
      </c>
      <c r="F22" s="68">
        <f>Лист1!N45</f>
        <v>1780.81</v>
      </c>
      <c r="G22" s="78">
        <f t="shared" si="0"/>
        <v>109891.78</v>
      </c>
      <c r="H22" s="65">
        <f>IF(Паспорт!P23&gt;0,Паспорт!P23,H21)</f>
        <v>34.58</v>
      </c>
      <c r="I22" s="26"/>
      <c r="J22" s="120"/>
      <c r="K22" s="120"/>
    </row>
    <row r="23" spans="2:10" ht="15" customHeight="1">
      <c r="B23" s="18">
        <v>9</v>
      </c>
      <c r="C23" s="69">
        <f>Лист1!S12</f>
        <v>3250.89</v>
      </c>
      <c r="D23" s="69">
        <f>Лист1!B46</f>
        <v>100938.02</v>
      </c>
      <c r="E23" s="69">
        <f>Лист1!H46</f>
        <v>1437.77</v>
      </c>
      <c r="F23" s="68">
        <f>Лист1!N46</f>
        <v>1765.64</v>
      </c>
      <c r="G23" s="78">
        <f t="shared" si="0"/>
        <v>107392.32</v>
      </c>
      <c r="H23" s="65">
        <f>IF(Паспорт!P24&gt;0,Паспорт!P24,H22)</f>
        <v>34.58</v>
      </c>
      <c r="I23" s="26"/>
      <c r="J23" s="30"/>
    </row>
    <row r="24" spans="2:10" ht="15.75">
      <c r="B24" s="18">
        <v>10</v>
      </c>
      <c r="C24" s="69">
        <f>Лист1!S13</f>
        <v>1508.54</v>
      </c>
      <c r="D24" s="69">
        <f>Лист1!B47</f>
        <v>101470.59</v>
      </c>
      <c r="E24" s="69">
        <f>Лист1!H47</f>
        <v>1630.94</v>
      </c>
      <c r="F24" s="68">
        <f>Лист1!N47</f>
        <v>2023.63</v>
      </c>
      <c r="G24" s="78">
        <f t="shared" si="0"/>
        <v>106633.7</v>
      </c>
      <c r="H24" s="65">
        <f>IF(Паспорт!P25&gt;0,Паспорт!P25,H23)</f>
        <v>34.72</v>
      </c>
      <c r="I24" s="26"/>
      <c r="J24" s="30"/>
    </row>
    <row r="25" spans="2:10" ht="15.75">
      <c r="B25" s="18">
        <v>11</v>
      </c>
      <c r="C25" s="69">
        <f>Лист1!S14</f>
        <v>1346.86</v>
      </c>
      <c r="D25" s="69">
        <f>Лист1!B48</f>
        <v>98209.13</v>
      </c>
      <c r="E25" s="69">
        <f>Лист1!H48</f>
        <v>1629.95</v>
      </c>
      <c r="F25" s="68">
        <f>Лист1!N48</f>
        <v>1907.41</v>
      </c>
      <c r="G25" s="78">
        <f t="shared" si="0"/>
        <v>103093.35</v>
      </c>
      <c r="H25" s="65">
        <f>IF(Паспорт!P26&gt;0,Паспорт!P26,H24)</f>
        <v>34.72</v>
      </c>
      <c r="I25" s="26"/>
      <c r="J25" s="30"/>
    </row>
    <row r="26" spans="2:10" ht="15.75">
      <c r="B26" s="18">
        <v>12</v>
      </c>
      <c r="C26" s="69">
        <f>Лист1!S15</f>
        <v>1227.39</v>
      </c>
      <c r="D26" s="69">
        <f>Лист1!B49</f>
        <v>8855.02</v>
      </c>
      <c r="E26" s="69">
        <f>Лист1!H49</f>
        <v>1471.23</v>
      </c>
      <c r="F26" s="68">
        <f>Лист1!N49</f>
        <v>1792.7</v>
      </c>
      <c r="G26" s="78">
        <f t="shared" si="0"/>
        <v>13346.34</v>
      </c>
      <c r="H26" s="65">
        <f>IF(Паспорт!P27&gt;0,Паспорт!P27,H25)</f>
        <v>34.516</v>
      </c>
      <c r="I26" s="26"/>
      <c r="J26" s="30"/>
    </row>
    <row r="27" spans="2:10" ht="15.75">
      <c r="B27" s="18">
        <v>13</v>
      </c>
      <c r="C27" s="69">
        <f>Лист1!S16</f>
        <v>2940.35</v>
      </c>
      <c r="D27" s="69">
        <f>Лист1!B50</f>
        <v>0.12</v>
      </c>
      <c r="E27" s="69">
        <f>Лист1!H50</f>
        <v>1344.37</v>
      </c>
      <c r="F27" s="68">
        <f>Лист1!N50</f>
        <v>1730.4</v>
      </c>
      <c r="G27" s="78">
        <f t="shared" si="0"/>
        <v>6015.24</v>
      </c>
      <c r="H27" s="65">
        <f>IF(Паспорт!P28&gt;0,Паспорт!P28,H26)</f>
        <v>34.47</v>
      </c>
      <c r="I27" s="26"/>
      <c r="J27" s="30"/>
    </row>
    <row r="28" spans="2:10" ht="15.75">
      <c r="B28" s="18">
        <v>14</v>
      </c>
      <c r="C28" s="69">
        <f>Лист1!S17</f>
        <v>2957.29</v>
      </c>
      <c r="D28" s="69">
        <f>Лист1!B51</f>
        <v>0</v>
      </c>
      <c r="E28" s="69">
        <f>Лист1!H51</f>
        <v>1333.06</v>
      </c>
      <c r="F28" s="68">
        <f>Лист1!N51</f>
        <v>1701.69</v>
      </c>
      <c r="G28" s="78">
        <f t="shared" si="0"/>
        <v>5992.040000000001</v>
      </c>
      <c r="H28" s="65">
        <f>IF(Паспорт!P29&gt;0,Паспорт!P29,H27)</f>
        <v>34.47</v>
      </c>
      <c r="I28" s="26"/>
      <c r="J28" s="30"/>
    </row>
    <row r="29" spans="2:10" ht="15.75">
      <c r="B29" s="18">
        <v>15</v>
      </c>
      <c r="C29" s="69">
        <f>Лист1!S18</f>
        <v>2914.16</v>
      </c>
      <c r="D29" s="69">
        <f>Лист1!B52</f>
        <v>0</v>
      </c>
      <c r="E29" s="69">
        <f>Лист1!H52</f>
        <v>1669.98</v>
      </c>
      <c r="F29" s="68">
        <f>Лист1!N52</f>
        <v>2057.62</v>
      </c>
      <c r="G29" s="78">
        <f t="shared" si="0"/>
        <v>6641.759999999999</v>
      </c>
      <c r="H29" s="65">
        <f>IF(Паспорт!P30&gt;0,Паспорт!P30,H28)</f>
        <v>34.47</v>
      </c>
      <c r="I29" s="26"/>
      <c r="J29" s="30"/>
    </row>
    <row r="30" spans="2:10" ht="15.75">
      <c r="B30" s="20">
        <v>16</v>
      </c>
      <c r="C30" s="69">
        <f>Лист1!S19</f>
        <v>2660.03</v>
      </c>
      <c r="D30" s="69">
        <f>Лист1!B53</f>
        <v>0</v>
      </c>
      <c r="E30" s="69">
        <f>Лист1!H53</f>
        <v>1749.49</v>
      </c>
      <c r="F30" s="68">
        <f>Лист1!N53</f>
        <v>2027.09</v>
      </c>
      <c r="G30" s="78">
        <f t="shared" si="0"/>
        <v>6436.610000000001</v>
      </c>
      <c r="H30" s="65">
        <f>IF(Паспорт!P31&gt;0,Паспорт!P31,H29)</f>
        <v>34.47</v>
      </c>
      <c r="I30" s="26"/>
      <c r="J30" s="30"/>
    </row>
    <row r="31" spans="2:10" ht="15.75">
      <c r="B31" s="20">
        <v>17</v>
      </c>
      <c r="C31" s="69">
        <f>Лист1!S20</f>
        <v>1561.17</v>
      </c>
      <c r="D31" s="69">
        <f>Лист1!B54</f>
        <v>0</v>
      </c>
      <c r="E31" s="69">
        <f>Лист1!H54</f>
        <v>1632.73</v>
      </c>
      <c r="F31" s="68">
        <f>Лист1!N54</f>
        <v>2134.1</v>
      </c>
      <c r="G31" s="78">
        <f t="shared" si="0"/>
        <v>5328</v>
      </c>
      <c r="H31" s="65">
        <f>IF(Паспорт!P32&gt;0,Паспорт!P32,H30)</f>
        <v>34.599</v>
      </c>
      <c r="I31" s="26"/>
      <c r="J31" s="30"/>
    </row>
    <row r="32" spans="2:10" ht="15.75">
      <c r="B32" s="20">
        <v>18</v>
      </c>
      <c r="C32" s="69">
        <f>Лист1!S21</f>
        <v>1506.58</v>
      </c>
      <c r="D32" s="69">
        <f>Лист1!B55</f>
        <v>0</v>
      </c>
      <c r="E32" s="69">
        <f>Лист1!H55</f>
        <v>1727.14</v>
      </c>
      <c r="F32" s="68">
        <f>Лист1!N55</f>
        <v>2232.97</v>
      </c>
      <c r="G32" s="78">
        <f t="shared" si="0"/>
        <v>5466.6900000000005</v>
      </c>
      <c r="H32" s="65">
        <f>IF(Паспорт!P33&gt;0,Паспорт!P33,H31)</f>
        <v>34.866</v>
      </c>
      <c r="I32" s="26"/>
      <c r="J32" s="30"/>
    </row>
    <row r="33" spans="2:10" ht="15.75">
      <c r="B33" s="20">
        <v>19</v>
      </c>
      <c r="C33" s="69">
        <f>Лист1!S22</f>
        <v>1905.06</v>
      </c>
      <c r="D33" s="69">
        <f>Лист1!B56</f>
        <v>0</v>
      </c>
      <c r="E33" s="69">
        <f>Лист1!H56</f>
        <v>1780.64</v>
      </c>
      <c r="F33" s="68">
        <f>Лист1!N56</f>
        <v>2319.94</v>
      </c>
      <c r="G33" s="78">
        <f t="shared" si="0"/>
        <v>6005.639999999999</v>
      </c>
      <c r="H33" s="65">
        <f>IF(Паспорт!P34&gt;0,Паспорт!P34,H32)</f>
        <v>34.866</v>
      </c>
      <c r="I33" s="26"/>
      <c r="J33" s="30"/>
    </row>
    <row r="34" spans="2:10" ht="15.75">
      <c r="B34" s="20">
        <v>20</v>
      </c>
      <c r="C34" s="69">
        <f>Лист1!S23</f>
        <v>1944.09</v>
      </c>
      <c r="D34" s="69">
        <f>Лист1!B57</f>
        <v>0</v>
      </c>
      <c r="E34" s="69">
        <f>Лист1!H57</f>
        <v>2812.46</v>
      </c>
      <c r="F34" s="68">
        <f>Лист1!N57</f>
        <v>3855.81</v>
      </c>
      <c r="G34" s="78">
        <f t="shared" si="0"/>
        <v>8612.36</v>
      </c>
      <c r="H34" s="65">
        <f>IF(Паспорт!P35&gt;0,Паспорт!P35,H33)</f>
        <v>34.427</v>
      </c>
      <c r="I34" s="26"/>
      <c r="J34" s="30"/>
    </row>
    <row r="35" spans="2:10" ht="15.75">
      <c r="B35" s="20">
        <v>21</v>
      </c>
      <c r="C35" s="69">
        <f>Лист1!S24</f>
        <v>3239.81</v>
      </c>
      <c r="D35" s="69">
        <f>Лист1!B58</f>
        <v>0</v>
      </c>
      <c r="E35" s="69">
        <f>Лист1!H58</f>
        <v>2994.84</v>
      </c>
      <c r="F35" s="68">
        <f>Лист1!N58</f>
        <v>3815.56</v>
      </c>
      <c r="G35" s="78">
        <f t="shared" si="0"/>
        <v>10050.21</v>
      </c>
      <c r="H35" s="65">
        <f>IF(Паспорт!P36&gt;0,Паспорт!P36,H34)</f>
        <v>34.427</v>
      </c>
      <c r="I35" s="26"/>
      <c r="J35" s="30"/>
    </row>
    <row r="36" spans="2:10" ht="15.75">
      <c r="B36" s="20">
        <v>22</v>
      </c>
      <c r="C36" s="69">
        <f>Лист1!S25</f>
        <v>2995.62</v>
      </c>
      <c r="D36" s="69">
        <f>Лист1!B59</f>
        <v>0</v>
      </c>
      <c r="E36" s="69">
        <f>Лист1!H59</f>
        <v>2501.13</v>
      </c>
      <c r="F36" s="68">
        <f>Лист1!N59</f>
        <v>3256.75</v>
      </c>
      <c r="G36" s="78">
        <f t="shared" si="0"/>
        <v>8753.5</v>
      </c>
      <c r="H36" s="65">
        <f>IF(Паспорт!P37&gt;0,Паспорт!P37,H35)</f>
        <v>34.427</v>
      </c>
      <c r="I36" s="26"/>
      <c r="J36" s="30"/>
    </row>
    <row r="37" spans="2:10" ht="15.75">
      <c r="B37" s="20">
        <v>23</v>
      </c>
      <c r="C37" s="69">
        <f>Лист1!S26</f>
        <v>4191.56</v>
      </c>
      <c r="D37" s="69">
        <f>Лист1!B60</f>
        <v>0</v>
      </c>
      <c r="E37" s="69">
        <f>Лист1!H60</f>
        <v>2968.05</v>
      </c>
      <c r="F37" s="68">
        <f>Лист1!N60</f>
        <v>4079.99</v>
      </c>
      <c r="G37" s="78">
        <f t="shared" si="0"/>
        <v>11239.6</v>
      </c>
      <c r="H37" s="65">
        <f>IF(Паспорт!P38&gt;0,Паспорт!P38,H36)</f>
        <v>34.427</v>
      </c>
      <c r="I37" s="26"/>
      <c r="J37" s="30"/>
    </row>
    <row r="38" spans="2:10" ht="15.75">
      <c r="B38" s="20">
        <v>24</v>
      </c>
      <c r="C38" s="69">
        <f>Лист1!S27</f>
        <v>4184.21</v>
      </c>
      <c r="D38" s="69">
        <f>Лист1!B61</f>
        <v>0</v>
      </c>
      <c r="E38" s="69">
        <f>Лист1!H61</f>
        <v>3367.13</v>
      </c>
      <c r="F38" s="68">
        <f>Лист1!N61</f>
        <v>4215.08</v>
      </c>
      <c r="G38" s="78">
        <f t="shared" si="0"/>
        <v>11766.42</v>
      </c>
      <c r="H38" s="65">
        <f>IF(Паспорт!P39&gt;0,Паспорт!P39,H37)</f>
        <v>34.56</v>
      </c>
      <c r="I38" s="26"/>
      <c r="J38" s="30"/>
    </row>
    <row r="39" spans="2:10" ht="15.75">
      <c r="B39" s="20">
        <v>25</v>
      </c>
      <c r="C39" s="69">
        <f>Лист1!S28</f>
        <v>2372.09</v>
      </c>
      <c r="D39" s="69">
        <f>Лист1!B62</f>
        <v>0</v>
      </c>
      <c r="E39" s="69">
        <f>Лист1!H62</f>
        <v>3449.4</v>
      </c>
      <c r="F39" s="68">
        <f>Лист1!N62</f>
        <v>4435.35</v>
      </c>
      <c r="G39" s="78">
        <f t="shared" si="0"/>
        <v>10256.84</v>
      </c>
      <c r="H39" s="65">
        <f>IF(Паспорт!P40&gt;0,Паспорт!P40,H38)</f>
        <v>34.49</v>
      </c>
      <c r="I39" s="26"/>
      <c r="J39" s="30"/>
    </row>
    <row r="40" spans="2:10" ht="15.75">
      <c r="B40" s="20">
        <v>26</v>
      </c>
      <c r="C40" s="69">
        <f>Лист1!S29</f>
        <v>4306.91</v>
      </c>
      <c r="D40" s="69">
        <f>Лист1!B63</f>
        <v>0</v>
      </c>
      <c r="E40" s="69">
        <f>Лист1!H63</f>
        <v>3935.21</v>
      </c>
      <c r="F40" s="68">
        <f>Лист1!N63</f>
        <v>5316.32</v>
      </c>
      <c r="G40" s="78">
        <f t="shared" si="0"/>
        <v>13558.439999999999</v>
      </c>
      <c r="H40" s="65">
        <f>IF(Паспорт!P41&gt;0,Паспорт!P41,H39)</f>
        <v>34.49</v>
      </c>
      <c r="I40" s="26"/>
      <c r="J40" s="30"/>
    </row>
    <row r="41" spans="2:10" ht="15.75">
      <c r="B41" s="20">
        <v>27</v>
      </c>
      <c r="C41" s="69">
        <f>Лист1!S30</f>
        <v>3009.6099999999997</v>
      </c>
      <c r="D41" s="69">
        <f>Лист1!B64</f>
        <v>0</v>
      </c>
      <c r="E41" s="69">
        <f>Лист1!H64</f>
        <v>3326.06</v>
      </c>
      <c r="F41" s="68">
        <f>Лист1!N64</f>
        <v>4576.91</v>
      </c>
      <c r="G41" s="78">
        <f t="shared" si="0"/>
        <v>10912.58</v>
      </c>
      <c r="H41" s="65">
        <f>IF(Паспорт!P42&gt;0,Паспорт!P42,H40)</f>
        <v>34.577</v>
      </c>
      <c r="I41" s="26"/>
      <c r="J41" s="30"/>
    </row>
    <row r="42" spans="2:10" ht="15.75">
      <c r="B42" s="20">
        <v>28</v>
      </c>
      <c r="C42" s="69">
        <f>Лист1!S31</f>
        <v>5872.98</v>
      </c>
      <c r="D42" s="69">
        <f>Лист1!B65</f>
        <v>83061.71</v>
      </c>
      <c r="E42" s="69">
        <f>Лист1!H65</f>
        <v>3442.96</v>
      </c>
      <c r="F42" s="68">
        <f>Лист1!N65</f>
        <v>4845.65</v>
      </c>
      <c r="G42" s="78">
        <f t="shared" si="0"/>
        <v>97223.3</v>
      </c>
      <c r="H42" s="65">
        <f>IF(Паспорт!P43&gt;0,Паспорт!P43,H41)</f>
        <v>34.577</v>
      </c>
      <c r="I42" s="26"/>
      <c r="J42" s="30"/>
    </row>
    <row r="43" spans="2:10" ht="12.75" customHeight="1">
      <c r="B43" s="20">
        <v>29</v>
      </c>
      <c r="C43" s="69">
        <f>Лист1!S32</f>
        <v>5490.139999999999</v>
      </c>
      <c r="D43" s="69">
        <f>Лист1!B66</f>
        <v>99208.71</v>
      </c>
      <c r="E43" s="69">
        <f>Лист1!H66</f>
        <v>4522.18</v>
      </c>
      <c r="F43" s="68">
        <f>Лист1!N66</f>
        <v>5728.63</v>
      </c>
      <c r="G43" s="78">
        <f t="shared" si="0"/>
        <v>114949.66</v>
      </c>
      <c r="H43" s="65">
        <f>IF(Паспорт!P44&gt;0,Паспорт!P44,H42)</f>
        <v>34.577</v>
      </c>
      <c r="I43" s="26"/>
      <c r="J43" s="30"/>
    </row>
    <row r="44" spans="2:10" ht="12.75" customHeight="1">
      <c r="B44" s="20">
        <v>30</v>
      </c>
      <c r="C44" s="69">
        <f>Лист1!S33</f>
        <v>5621.19</v>
      </c>
      <c r="D44" s="69">
        <f>Лист1!B67</f>
        <v>34525.38</v>
      </c>
      <c r="E44" s="69">
        <f>Лист1!H67</f>
        <v>3715.62</v>
      </c>
      <c r="F44" s="68">
        <f>Лист1!N67</f>
        <v>4589.55</v>
      </c>
      <c r="G44" s="78">
        <f t="shared" si="0"/>
        <v>48451.740000000005</v>
      </c>
      <c r="H44" s="65">
        <f>IF(Паспорт!P45&gt;0,Паспорт!P45,H43)</f>
        <v>34.577</v>
      </c>
      <c r="I44" s="26"/>
      <c r="J44" s="30"/>
    </row>
    <row r="45" spans="2:10" ht="12.75" customHeight="1">
      <c r="B45" s="20">
        <v>31</v>
      </c>
      <c r="C45" s="69"/>
      <c r="D45" s="69"/>
      <c r="E45" s="69"/>
      <c r="F45" s="68"/>
      <c r="G45" s="78"/>
      <c r="H45" s="65">
        <f>IF(Паспорт!P46&gt;0,Паспорт!P46,H44)</f>
        <v>34.498</v>
      </c>
      <c r="I45" s="26"/>
      <c r="J45" s="30"/>
    </row>
    <row r="46" spans="2:11" ht="58.5" customHeight="1">
      <c r="B46" s="20" t="s">
        <v>44</v>
      </c>
      <c r="C46" s="66">
        <f>SUM(C15:C44)</f>
        <v>90477.30999999998</v>
      </c>
      <c r="D46" s="66">
        <f>SUM(D15:D44)</f>
        <v>826426.46</v>
      </c>
      <c r="E46" s="66">
        <f>SUM(E15:E44)</f>
        <v>66212.99999999999</v>
      </c>
      <c r="F46" s="66">
        <f>SUM(F15:F44)</f>
        <v>84721.48</v>
      </c>
      <c r="G46" s="75">
        <f>SUM(G15:G44)</f>
        <v>1067838.25</v>
      </c>
      <c r="H46" s="67">
        <f>SUMPRODUCT(H15:H44,G15:G44)/SUM(G15:G44)</f>
        <v>34.59611181952884</v>
      </c>
      <c r="I46" s="29"/>
      <c r="J46" s="119"/>
      <c r="K46" s="119"/>
    </row>
    <row r="47" spans="2:10" ht="14.25" customHeight="1" hidden="1">
      <c r="B47" s="7">
        <v>31</v>
      </c>
      <c r="C47" s="12"/>
      <c r="D47" s="8"/>
      <c r="E47" s="8"/>
      <c r="F47" s="8"/>
      <c r="G47" s="38"/>
      <c r="H47" s="8"/>
      <c r="I47" s="27"/>
      <c r="J47"/>
    </row>
    <row r="48" spans="2:10" ht="14.25" customHeight="1">
      <c r="B48" s="85"/>
      <c r="C48" s="86"/>
      <c r="D48" s="87"/>
      <c r="E48" s="87"/>
      <c r="F48" s="87"/>
      <c r="G48" s="88"/>
      <c r="H48" s="87"/>
      <c r="I48" s="27"/>
      <c r="J48"/>
    </row>
    <row r="49" spans="2:10" ht="14.25" customHeight="1">
      <c r="B49" s="85"/>
      <c r="C49" s="89"/>
      <c r="D49" s="90"/>
      <c r="E49" s="90"/>
      <c r="F49" s="90"/>
      <c r="G49" s="91"/>
      <c r="H49" s="90"/>
      <c r="I49" s="27"/>
      <c r="J49"/>
    </row>
    <row r="50" spans="3:10" ht="12.75">
      <c r="C50" s="124"/>
      <c r="D50" s="124"/>
      <c r="E50" s="124"/>
      <c r="F50" s="124"/>
      <c r="G50" s="124"/>
      <c r="H50" s="124"/>
      <c r="I50" s="28"/>
      <c r="J50"/>
    </row>
    <row r="51" spans="1:10" ht="12.75">
      <c r="A51" s="60" t="s">
        <v>40</v>
      </c>
      <c r="B51" s="60"/>
      <c r="C51" s="60"/>
      <c r="D51" s="60"/>
      <c r="E51" s="60"/>
      <c r="F51" s="60" t="s">
        <v>46</v>
      </c>
      <c r="G51" s="76"/>
      <c r="H51" s="50"/>
      <c r="I51" s="50"/>
      <c r="J51" s="63"/>
    </row>
    <row r="52" spans="1:10" ht="12.75">
      <c r="A52" s="1"/>
      <c r="B52" s="1" t="s">
        <v>41</v>
      </c>
      <c r="C52" s="1"/>
      <c r="D52" s="1"/>
      <c r="E52" s="1"/>
      <c r="F52" s="61" t="s">
        <v>54</v>
      </c>
      <c r="G52" s="77"/>
      <c r="H52" s="1" t="s">
        <v>0</v>
      </c>
      <c r="I52" s="62" t="s">
        <v>17</v>
      </c>
      <c r="J52" s="64"/>
    </row>
    <row r="53" spans="1:10" ht="12.75">
      <c r="A53" s="1"/>
      <c r="B53" s="1"/>
      <c r="C53" s="1"/>
      <c r="D53" s="1"/>
      <c r="E53" s="1"/>
      <c r="F53" s="61"/>
      <c r="G53" s="77"/>
      <c r="H53" s="1"/>
      <c r="I53" s="62"/>
      <c r="J53" s="64"/>
    </row>
    <row r="54" spans="3:9" ht="12.75">
      <c r="C54" s="1"/>
      <c r="D54" s="1"/>
      <c r="I54" s="2"/>
    </row>
    <row r="55" spans="1:10" ht="18" customHeight="1">
      <c r="A55" s="60" t="s">
        <v>39</v>
      </c>
      <c r="B55" s="60"/>
      <c r="C55" s="60"/>
      <c r="D55" s="60"/>
      <c r="E55" s="60"/>
      <c r="F55" s="60" t="s">
        <v>55</v>
      </c>
      <c r="G55" s="76"/>
      <c r="H55" s="50"/>
      <c r="I55" s="50"/>
      <c r="J55" s="63"/>
    </row>
    <row r="56" spans="1:10" ht="12.75">
      <c r="A56" s="1"/>
      <c r="B56" s="1" t="s">
        <v>42</v>
      </c>
      <c r="C56" s="1"/>
      <c r="D56" s="1"/>
      <c r="E56" s="1"/>
      <c r="F56" s="61" t="s">
        <v>54</v>
      </c>
      <c r="G56" s="77"/>
      <c r="H56" s="1" t="s">
        <v>0</v>
      </c>
      <c r="I56" s="62" t="s">
        <v>17</v>
      </c>
      <c r="J56" s="64"/>
    </row>
  </sheetData>
  <sheetProtection/>
  <mergeCells count="14">
    <mergeCell ref="D12:D14"/>
    <mergeCell ref="C11:F11"/>
    <mergeCell ref="C50:H50"/>
    <mergeCell ref="G11:G14"/>
    <mergeCell ref="B7:H7"/>
    <mergeCell ref="B8:H8"/>
    <mergeCell ref="B9:H9"/>
    <mergeCell ref="J46:K46"/>
    <mergeCell ref="E12:E14"/>
    <mergeCell ref="F12:F14"/>
    <mergeCell ref="J15:K22"/>
    <mergeCell ref="H11:H14"/>
    <mergeCell ref="B11:B14"/>
    <mergeCell ref="C12:C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2">
      <selection activeCell="S35" sqref="S35"/>
    </sheetView>
  </sheetViews>
  <sheetFormatPr defaultColWidth="9.00390625" defaultRowHeight="12.75"/>
  <sheetData>
    <row r="1" spans="1:19" ht="15.75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3" ht="12.75">
      <c r="A2" t="s">
        <v>67</v>
      </c>
      <c r="G2" t="s">
        <v>68</v>
      </c>
      <c r="M2" t="s">
        <v>70</v>
      </c>
    </row>
    <row r="3" spans="1:18" ht="12.75">
      <c r="A3" t="s">
        <v>56</v>
      </c>
      <c r="B3" t="s">
        <v>57</v>
      </c>
      <c r="C3" t="s">
        <v>58</v>
      </c>
      <c r="D3" t="s">
        <v>59</v>
      </c>
      <c r="E3" t="s">
        <v>60</v>
      </c>
      <c r="F3" t="s">
        <v>61</v>
      </c>
      <c r="G3" t="s">
        <v>56</v>
      </c>
      <c r="H3" t="s">
        <v>57</v>
      </c>
      <c r="I3" t="s">
        <v>58</v>
      </c>
      <c r="J3" t="s">
        <v>59</v>
      </c>
      <c r="K3" t="s">
        <v>60</v>
      </c>
      <c r="L3" t="s">
        <v>61</v>
      </c>
      <c r="M3" t="s">
        <v>56</v>
      </c>
      <c r="N3" t="s">
        <v>57</v>
      </c>
      <c r="O3" t="s">
        <v>58</v>
      </c>
      <c r="P3" t="s">
        <v>59</v>
      </c>
      <c r="Q3" t="s">
        <v>60</v>
      </c>
      <c r="R3" t="s">
        <v>61</v>
      </c>
    </row>
    <row r="4" spans="1:19" ht="12.75">
      <c r="A4">
        <v>1</v>
      </c>
      <c r="B4">
        <v>3478.96</v>
      </c>
      <c r="C4">
        <v>771.813</v>
      </c>
      <c r="D4">
        <v>3.86</v>
      </c>
      <c r="E4">
        <v>15.66</v>
      </c>
      <c r="F4" t="s">
        <v>64</v>
      </c>
      <c r="G4">
        <v>1</v>
      </c>
      <c r="H4">
        <v>0</v>
      </c>
      <c r="I4">
        <v>0</v>
      </c>
      <c r="J4">
        <v>15.49</v>
      </c>
      <c r="K4">
        <v>19.69</v>
      </c>
      <c r="M4">
        <v>1</v>
      </c>
      <c r="N4">
        <v>0</v>
      </c>
      <c r="O4">
        <v>0</v>
      </c>
      <c r="P4">
        <v>19.6</v>
      </c>
      <c r="Q4">
        <v>18.81</v>
      </c>
      <c r="S4" s="79">
        <f aca="true" t="shared" si="0" ref="S4:S33">B4+H4+N4</f>
        <v>3478.96</v>
      </c>
    </row>
    <row r="5" spans="1:19" ht="12.75">
      <c r="A5">
        <v>2</v>
      </c>
      <c r="B5">
        <v>2685.91</v>
      </c>
      <c r="C5">
        <v>548.245</v>
      </c>
      <c r="D5">
        <v>3.85</v>
      </c>
      <c r="E5">
        <v>17.47</v>
      </c>
      <c r="F5" t="s">
        <v>64</v>
      </c>
      <c r="G5">
        <v>2</v>
      </c>
      <c r="H5">
        <v>0</v>
      </c>
      <c r="I5">
        <v>0</v>
      </c>
      <c r="J5">
        <v>15.45</v>
      </c>
      <c r="K5">
        <v>21.16</v>
      </c>
      <c r="M5">
        <v>2</v>
      </c>
      <c r="N5">
        <v>1697.52</v>
      </c>
      <c r="O5">
        <v>32.099</v>
      </c>
      <c r="P5">
        <v>23.85</v>
      </c>
      <c r="Q5">
        <v>19.53</v>
      </c>
      <c r="R5" t="s">
        <v>64</v>
      </c>
      <c r="S5" s="79">
        <f t="shared" si="0"/>
        <v>4383.43</v>
      </c>
    </row>
    <row r="6" spans="1:19" ht="12.75">
      <c r="A6">
        <v>3</v>
      </c>
      <c r="B6">
        <v>1166.86</v>
      </c>
      <c r="C6">
        <v>51.239</v>
      </c>
      <c r="D6">
        <v>3.81</v>
      </c>
      <c r="E6">
        <v>20.43</v>
      </c>
      <c r="F6" t="s">
        <v>64</v>
      </c>
      <c r="G6">
        <v>3</v>
      </c>
      <c r="H6">
        <v>0</v>
      </c>
      <c r="I6">
        <v>0</v>
      </c>
      <c r="J6">
        <v>15.42</v>
      </c>
      <c r="K6">
        <v>21.89</v>
      </c>
      <c r="M6">
        <v>3</v>
      </c>
      <c r="N6">
        <v>1097.83</v>
      </c>
      <c r="O6">
        <v>18.079</v>
      </c>
      <c r="P6">
        <v>23.85</v>
      </c>
      <c r="Q6">
        <v>20.69</v>
      </c>
      <c r="R6" t="s">
        <v>64</v>
      </c>
      <c r="S6" s="79">
        <f t="shared" si="0"/>
        <v>2264.6899999999996</v>
      </c>
    </row>
    <row r="7" spans="1:19" ht="12.75">
      <c r="A7">
        <v>4</v>
      </c>
      <c r="B7">
        <v>1493.49</v>
      </c>
      <c r="C7">
        <v>85.218</v>
      </c>
      <c r="D7">
        <v>3.83</v>
      </c>
      <c r="E7">
        <v>21.79</v>
      </c>
      <c r="F7" t="s">
        <v>64</v>
      </c>
      <c r="G7">
        <v>4</v>
      </c>
      <c r="H7">
        <v>0</v>
      </c>
      <c r="I7">
        <v>0</v>
      </c>
      <c r="J7">
        <v>15.4</v>
      </c>
      <c r="K7">
        <v>23.79</v>
      </c>
      <c r="M7">
        <v>4</v>
      </c>
      <c r="N7">
        <v>0</v>
      </c>
      <c r="O7">
        <v>0</v>
      </c>
      <c r="P7">
        <v>24.06</v>
      </c>
      <c r="Q7">
        <v>23.4</v>
      </c>
      <c r="S7" s="79">
        <f t="shared" si="0"/>
        <v>1493.49</v>
      </c>
    </row>
    <row r="8" spans="1:19" ht="12.75">
      <c r="A8">
        <v>5</v>
      </c>
      <c r="B8">
        <v>2115.82</v>
      </c>
      <c r="C8">
        <v>366.974</v>
      </c>
      <c r="D8">
        <v>3.86</v>
      </c>
      <c r="E8">
        <v>22</v>
      </c>
      <c r="F8" t="s">
        <v>62</v>
      </c>
      <c r="G8">
        <v>5</v>
      </c>
      <c r="H8">
        <v>0</v>
      </c>
      <c r="I8">
        <v>0</v>
      </c>
      <c r="J8">
        <v>15.38</v>
      </c>
      <c r="K8">
        <v>24.85</v>
      </c>
      <c r="L8" t="s">
        <v>63</v>
      </c>
      <c r="M8">
        <v>5</v>
      </c>
      <c r="N8">
        <v>0</v>
      </c>
      <c r="O8">
        <v>0</v>
      </c>
      <c r="P8">
        <v>24.22</v>
      </c>
      <c r="Q8">
        <v>24.5</v>
      </c>
      <c r="R8" t="s">
        <v>63</v>
      </c>
      <c r="S8" s="79">
        <f t="shared" si="0"/>
        <v>2115.82</v>
      </c>
    </row>
    <row r="9" spans="1:19" ht="12.75">
      <c r="A9">
        <v>6</v>
      </c>
      <c r="B9">
        <v>3361.86</v>
      </c>
      <c r="C9">
        <v>749.855</v>
      </c>
      <c r="D9">
        <v>3.87</v>
      </c>
      <c r="E9">
        <v>21.21</v>
      </c>
      <c r="F9" t="s">
        <v>62</v>
      </c>
      <c r="G9">
        <v>6</v>
      </c>
      <c r="H9">
        <v>0</v>
      </c>
      <c r="I9">
        <v>0</v>
      </c>
      <c r="J9">
        <v>15.35</v>
      </c>
      <c r="K9">
        <v>25.8</v>
      </c>
      <c r="L9" t="s">
        <v>63</v>
      </c>
      <c r="M9">
        <v>6</v>
      </c>
      <c r="N9">
        <v>0</v>
      </c>
      <c r="O9">
        <v>0</v>
      </c>
      <c r="P9">
        <v>24.21</v>
      </c>
      <c r="Q9">
        <v>25.22</v>
      </c>
      <c r="R9" t="s">
        <v>63</v>
      </c>
      <c r="S9" s="79">
        <f t="shared" si="0"/>
        <v>3361.86</v>
      </c>
    </row>
    <row r="10" spans="1:19" ht="12.75">
      <c r="A10">
        <v>7</v>
      </c>
      <c r="B10">
        <v>2940.73</v>
      </c>
      <c r="C10">
        <v>652.28</v>
      </c>
      <c r="D10">
        <v>3.92</v>
      </c>
      <c r="E10">
        <v>18.15</v>
      </c>
      <c r="F10" t="s">
        <v>62</v>
      </c>
      <c r="G10">
        <v>7</v>
      </c>
      <c r="H10">
        <v>0</v>
      </c>
      <c r="I10">
        <v>0</v>
      </c>
      <c r="J10">
        <v>15.25</v>
      </c>
      <c r="K10">
        <v>21.82</v>
      </c>
      <c r="L10" t="s">
        <v>63</v>
      </c>
      <c r="M10">
        <v>7</v>
      </c>
      <c r="N10">
        <v>0</v>
      </c>
      <c r="O10">
        <v>0</v>
      </c>
      <c r="P10">
        <v>23.69</v>
      </c>
      <c r="Q10">
        <v>21.05</v>
      </c>
      <c r="R10" t="s">
        <v>63</v>
      </c>
      <c r="S10" s="79">
        <f t="shared" si="0"/>
        <v>2940.73</v>
      </c>
    </row>
    <row r="11" spans="1:19" ht="12.75">
      <c r="A11">
        <v>8</v>
      </c>
      <c r="B11">
        <v>3431.8</v>
      </c>
      <c r="C11">
        <v>802.602</v>
      </c>
      <c r="D11">
        <v>3.9</v>
      </c>
      <c r="E11">
        <v>18.24</v>
      </c>
      <c r="F11" t="s">
        <v>64</v>
      </c>
      <c r="G11">
        <v>8</v>
      </c>
      <c r="H11">
        <v>0</v>
      </c>
      <c r="I11">
        <v>0</v>
      </c>
      <c r="J11">
        <v>15.2</v>
      </c>
      <c r="K11">
        <v>22.11</v>
      </c>
      <c r="M11">
        <v>8</v>
      </c>
      <c r="N11">
        <v>0</v>
      </c>
      <c r="O11">
        <v>0</v>
      </c>
      <c r="P11">
        <v>23.19</v>
      </c>
      <c r="Q11">
        <v>21.7</v>
      </c>
      <c r="S11" s="79">
        <f t="shared" si="0"/>
        <v>3431.8</v>
      </c>
    </row>
    <row r="12" spans="1:19" ht="12.75">
      <c r="A12">
        <v>9</v>
      </c>
      <c r="B12">
        <v>3250.89</v>
      </c>
      <c r="C12">
        <v>746.475</v>
      </c>
      <c r="D12">
        <v>3.86</v>
      </c>
      <c r="E12">
        <v>17.7</v>
      </c>
      <c r="F12" t="s">
        <v>62</v>
      </c>
      <c r="G12">
        <v>9</v>
      </c>
      <c r="H12">
        <v>0</v>
      </c>
      <c r="I12">
        <v>0</v>
      </c>
      <c r="J12">
        <v>15.15</v>
      </c>
      <c r="K12">
        <v>20.91</v>
      </c>
      <c r="L12" t="s">
        <v>63</v>
      </c>
      <c r="M12">
        <v>9</v>
      </c>
      <c r="N12">
        <v>0</v>
      </c>
      <c r="O12">
        <v>0</v>
      </c>
      <c r="P12">
        <v>22.67</v>
      </c>
      <c r="Q12">
        <v>21.22</v>
      </c>
      <c r="R12" t="s">
        <v>63</v>
      </c>
      <c r="S12" s="79">
        <f t="shared" si="0"/>
        <v>3250.89</v>
      </c>
    </row>
    <row r="13" spans="1:19" ht="12.75">
      <c r="A13">
        <v>10</v>
      </c>
      <c r="B13">
        <v>1508.54</v>
      </c>
      <c r="C13">
        <v>164.845</v>
      </c>
      <c r="D13">
        <v>3.84</v>
      </c>
      <c r="E13">
        <v>18.81</v>
      </c>
      <c r="F13" t="s">
        <v>64</v>
      </c>
      <c r="G13">
        <v>10</v>
      </c>
      <c r="H13">
        <v>0</v>
      </c>
      <c r="I13">
        <v>0</v>
      </c>
      <c r="J13">
        <v>15.11</v>
      </c>
      <c r="K13">
        <v>20.36</v>
      </c>
      <c r="M13">
        <v>10</v>
      </c>
      <c r="N13">
        <v>0</v>
      </c>
      <c r="O13">
        <v>0</v>
      </c>
      <c r="P13">
        <v>22.18</v>
      </c>
      <c r="Q13">
        <v>19.98</v>
      </c>
      <c r="S13" s="79">
        <f t="shared" si="0"/>
        <v>1508.54</v>
      </c>
    </row>
    <row r="14" spans="1:19" ht="12.75">
      <c r="A14">
        <v>11</v>
      </c>
      <c r="B14">
        <v>1346.86</v>
      </c>
      <c r="C14">
        <v>69.816</v>
      </c>
      <c r="D14">
        <v>3.78</v>
      </c>
      <c r="E14">
        <v>19.19</v>
      </c>
      <c r="F14" t="s">
        <v>64</v>
      </c>
      <c r="G14">
        <v>11</v>
      </c>
      <c r="H14">
        <v>0</v>
      </c>
      <c r="I14">
        <v>0</v>
      </c>
      <c r="J14">
        <v>15.07</v>
      </c>
      <c r="K14">
        <v>20.69</v>
      </c>
      <c r="M14">
        <v>11</v>
      </c>
      <c r="N14">
        <v>0</v>
      </c>
      <c r="O14">
        <v>0</v>
      </c>
      <c r="P14">
        <v>21.69</v>
      </c>
      <c r="Q14">
        <v>20.26</v>
      </c>
      <c r="S14" s="79">
        <f t="shared" si="0"/>
        <v>1346.86</v>
      </c>
    </row>
    <row r="15" spans="1:19" ht="12.75">
      <c r="A15">
        <v>12</v>
      </c>
      <c r="B15">
        <v>1227.39</v>
      </c>
      <c r="C15">
        <v>50.137</v>
      </c>
      <c r="D15">
        <v>3.77</v>
      </c>
      <c r="E15">
        <v>20.97</v>
      </c>
      <c r="F15" t="s">
        <v>64</v>
      </c>
      <c r="G15">
        <v>12</v>
      </c>
      <c r="H15">
        <v>0</v>
      </c>
      <c r="I15">
        <v>0</v>
      </c>
      <c r="J15">
        <v>15.05</v>
      </c>
      <c r="K15">
        <v>22.03</v>
      </c>
      <c r="M15">
        <v>12</v>
      </c>
      <c r="N15">
        <v>0</v>
      </c>
      <c r="O15">
        <v>0</v>
      </c>
      <c r="P15">
        <v>21.25</v>
      </c>
      <c r="Q15">
        <v>21.8</v>
      </c>
      <c r="S15" s="79">
        <f t="shared" si="0"/>
        <v>1227.39</v>
      </c>
    </row>
    <row r="16" spans="1:19" ht="12.75">
      <c r="A16">
        <v>13</v>
      </c>
      <c r="B16">
        <v>2940.35</v>
      </c>
      <c r="C16">
        <v>603.196</v>
      </c>
      <c r="D16">
        <v>3.85</v>
      </c>
      <c r="E16">
        <v>19.82</v>
      </c>
      <c r="F16" t="s">
        <v>62</v>
      </c>
      <c r="G16">
        <v>13</v>
      </c>
      <c r="H16">
        <v>0</v>
      </c>
      <c r="I16">
        <v>0</v>
      </c>
      <c r="J16">
        <v>15.03</v>
      </c>
      <c r="K16">
        <v>23.99</v>
      </c>
      <c r="L16" t="s">
        <v>63</v>
      </c>
      <c r="M16">
        <v>13</v>
      </c>
      <c r="N16">
        <v>0</v>
      </c>
      <c r="O16">
        <v>0</v>
      </c>
      <c r="P16">
        <v>20.83</v>
      </c>
      <c r="Q16">
        <v>23.7</v>
      </c>
      <c r="R16" t="s">
        <v>63</v>
      </c>
      <c r="S16" s="79">
        <f t="shared" si="0"/>
        <v>2940.35</v>
      </c>
    </row>
    <row r="17" spans="1:19" ht="12.75">
      <c r="A17">
        <v>14</v>
      </c>
      <c r="B17">
        <v>2713.61</v>
      </c>
      <c r="C17">
        <v>517.595</v>
      </c>
      <c r="D17">
        <v>3.82</v>
      </c>
      <c r="E17">
        <v>16.31</v>
      </c>
      <c r="F17" t="s">
        <v>62</v>
      </c>
      <c r="G17">
        <v>14</v>
      </c>
      <c r="H17">
        <v>243.68</v>
      </c>
      <c r="I17">
        <v>37.103</v>
      </c>
      <c r="J17">
        <v>20.23</v>
      </c>
      <c r="K17">
        <v>19.12</v>
      </c>
      <c r="L17" t="s">
        <v>62</v>
      </c>
      <c r="M17">
        <v>14</v>
      </c>
      <c r="N17">
        <v>0</v>
      </c>
      <c r="O17">
        <v>0</v>
      </c>
      <c r="P17">
        <v>20.34</v>
      </c>
      <c r="Q17">
        <v>18.89</v>
      </c>
      <c r="R17" t="s">
        <v>63</v>
      </c>
      <c r="S17" s="79">
        <f t="shared" si="0"/>
        <v>2957.29</v>
      </c>
    </row>
    <row r="18" spans="1:19" ht="12.75">
      <c r="A18">
        <v>15</v>
      </c>
      <c r="B18">
        <v>2914.16</v>
      </c>
      <c r="C18">
        <v>582.682</v>
      </c>
      <c r="D18">
        <v>3.74</v>
      </c>
      <c r="E18">
        <v>11.93</v>
      </c>
      <c r="F18" t="s">
        <v>64</v>
      </c>
      <c r="G18">
        <v>15</v>
      </c>
      <c r="H18">
        <v>0</v>
      </c>
      <c r="I18">
        <v>0</v>
      </c>
      <c r="J18">
        <v>20.72</v>
      </c>
      <c r="K18">
        <v>14.25</v>
      </c>
      <c r="M18">
        <v>15</v>
      </c>
      <c r="N18">
        <v>0</v>
      </c>
      <c r="O18">
        <v>0</v>
      </c>
      <c r="P18">
        <v>19.87</v>
      </c>
      <c r="Q18">
        <v>14.63</v>
      </c>
      <c r="S18" s="79">
        <f t="shared" si="0"/>
        <v>2914.16</v>
      </c>
    </row>
    <row r="19" spans="1:19" ht="12.75">
      <c r="A19">
        <v>16</v>
      </c>
      <c r="B19">
        <v>2660.03</v>
      </c>
      <c r="C19">
        <v>529.369</v>
      </c>
      <c r="D19">
        <v>3.76</v>
      </c>
      <c r="E19">
        <v>15.28</v>
      </c>
      <c r="F19" t="s">
        <v>62</v>
      </c>
      <c r="G19">
        <v>16</v>
      </c>
      <c r="H19">
        <v>0</v>
      </c>
      <c r="I19">
        <v>0</v>
      </c>
      <c r="J19">
        <v>20.63</v>
      </c>
      <c r="K19">
        <v>18.53</v>
      </c>
      <c r="L19" t="s">
        <v>63</v>
      </c>
      <c r="M19">
        <v>16</v>
      </c>
      <c r="N19">
        <v>0</v>
      </c>
      <c r="O19">
        <v>0</v>
      </c>
      <c r="P19">
        <v>19.52</v>
      </c>
      <c r="Q19">
        <v>18.14</v>
      </c>
      <c r="R19" t="s">
        <v>63</v>
      </c>
      <c r="S19" s="79">
        <f t="shared" si="0"/>
        <v>2660.03</v>
      </c>
    </row>
    <row r="20" spans="1:19" ht="12.75">
      <c r="A20">
        <v>17</v>
      </c>
      <c r="B20">
        <v>1561.17</v>
      </c>
      <c r="C20">
        <v>171.525</v>
      </c>
      <c r="D20">
        <v>3.75</v>
      </c>
      <c r="E20">
        <v>16.1</v>
      </c>
      <c r="F20" t="s">
        <v>64</v>
      </c>
      <c r="G20">
        <v>17</v>
      </c>
      <c r="H20">
        <v>0</v>
      </c>
      <c r="I20">
        <v>0</v>
      </c>
      <c r="J20">
        <v>20.56</v>
      </c>
      <c r="K20">
        <v>17.77</v>
      </c>
      <c r="M20">
        <v>17</v>
      </c>
      <c r="N20">
        <v>0</v>
      </c>
      <c r="O20">
        <v>0</v>
      </c>
      <c r="P20">
        <v>19.11</v>
      </c>
      <c r="Q20">
        <v>17.34</v>
      </c>
      <c r="S20" s="79">
        <f t="shared" si="0"/>
        <v>1561.17</v>
      </c>
    </row>
    <row r="21" spans="1:19" ht="12.75">
      <c r="A21">
        <v>18</v>
      </c>
      <c r="B21">
        <v>1506.58</v>
      </c>
      <c r="C21">
        <v>78.497</v>
      </c>
      <c r="D21">
        <v>3.69</v>
      </c>
      <c r="E21">
        <v>13.87</v>
      </c>
      <c r="F21" t="s">
        <v>64</v>
      </c>
      <c r="G21">
        <v>18</v>
      </c>
      <c r="H21">
        <v>0</v>
      </c>
      <c r="I21">
        <v>0</v>
      </c>
      <c r="J21">
        <v>20.47</v>
      </c>
      <c r="K21">
        <v>15.01</v>
      </c>
      <c r="M21">
        <v>18</v>
      </c>
      <c r="N21">
        <v>0</v>
      </c>
      <c r="O21">
        <v>0</v>
      </c>
      <c r="P21">
        <v>18.68</v>
      </c>
      <c r="Q21">
        <v>14.83</v>
      </c>
      <c r="S21" s="79">
        <f t="shared" si="0"/>
        <v>1506.58</v>
      </c>
    </row>
    <row r="22" spans="1:19" ht="12.75">
      <c r="A22">
        <v>19</v>
      </c>
      <c r="B22">
        <v>1557.83</v>
      </c>
      <c r="C22">
        <v>130.004</v>
      </c>
      <c r="D22">
        <v>3.72</v>
      </c>
      <c r="E22">
        <v>14.34</v>
      </c>
      <c r="F22" t="s">
        <v>64</v>
      </c>
      <c r="G22">
        <v>19</v>
      </c>
      <c r="H22">
        <v>0</v>
      </c>
      <c r="I22">
        <v>0</v>
      </c>
      <c r="J22">
        <v>20.42</v>
      </c>
      <c r="K22">
        <v>15.69</v>
      </c>
      <c r="M22">
        <v>19</v>
      </c>
      <c r="N22">
        <v>347.23</v>
      </c>
      <c r="O22">
        <v>9.056</v>
      </c>
      <c r="P22">
        <v>23.57</v>
      </c>
      <c r="Q22">
        <v>15.42</v>
      </c>
      <c r="R22" t="s">
        <v>64</v>
      </c>
      <c r="S22" s="79">
        <f t="shared" si="0"/>
        <v>1905.06</v>
      </c>
    </row>
    <row r="23" spans="1:19" ht="12.75">
      <c r="A23">
        <v>20</v>
      </c>
      <c r="B23">
        <v>1944.09</v>
      </c>
      <c r="C23">
        <v>164.556</v>
      </c>
      <c r="D23">
        <v>3.74</v>
      </c>
      <c r="E23">
        <v>8.92</v>
      </c>
      <c r="F23" t="s">
        <v>62</v>
      </c>
      <c r="G23">
        <v>20</v>
      </c>
      <c r="H23">
        <v>0</v>
      </c>
      <c r="I23">
        <v>0</v>
      </c>
      <c r="J23">
        <v>20.3</v>
      </c>
      <c r="K23">
        <v>9.91</v>
      </c>
      <c r="L23" t="s">
        <v>63</v>
      </c>
      <c r="M23">
        <v>20</v>
      </c>
      <c r="N23">
        <v>0</v>
      </c>
      <c r="O23">
        <v>0</v>
      </c>
      <c r="P23">
        <v>23.34</v>
      </c>
      <c r="Q23">
        <v>9.71</v>
      </c>
      <c r="R23" t="s">
        <v>63</v>
      </c>
      <c r="S23" s="79">
        <f t="shared" si="0"/>
        <v>1944.09</v>
      </c>
    </row>
    <row r="24" spans="1:19" ht="12.75">
      <c r="A24">
        <v>21</v>
      </c>
      <c r="B24">
        <v>3239.81</v>
      </c>
      <c r="C24">
        <v>529.084</v>
      </c>
      <c r="D24">
        <v>3.8</v>
      </c>
      <c r="E24">
        <v>8.24</v>
      </c>
      <c r="F24" t="s">
        <v>62</v>
      </c>
      <c r="G24">
        <v>21</v>
      </c>
      <c r="H24">
        <v>0</v>
      </c>
      <c r="I24">
        <v>0</v>
      </c>
      <c r="J24">
        <v>20.26</v>
      </c>
      <c r="K24">
        <v>11.92</v>
      </c>
      <c r="L24" t="s">
        <v>63</v>
      </c>
      <c r="M24">
        <v>21</v>
      </c>
      <c r="N24">
        <v>0</v>
      </c>
      <c r="O24">
        <v>0</v>
      </c>
      <c r="P24">
        <v>22.82</v>
      </c>
      <c r="Q24">
        <v>11.6</v>
      </c>
      <c r="R24" t="s">
        <v>63</v>
      </c>
      <c r="S24" s="79">
        <f t="shared" si="0"/>
        <v>3239.81</v>
      </c>
    </row>
    <row r="25" spans="1:19" ht="12.75">
      <c r="A25">
        <v>22</v>
      </c>
      <c r="B25">
        <v>2995.62</v>
      </c>
      <c r="C25">
        <v>449.087</v>
      </c>
      <c r="D25">
        <v>3.79</v>
      </c>
      <c r="E25">
        <v>8.4</v>
      </c>
      <c r="F25" t="s">
        <v>64</v>
      </c>
      <c r="G25">
        <v>22</v>
      </c>
      <c r="H25">
        <v>0</v>
      </c>
      <c r="I25">
        <v>0</v>
      </c>
      <c r="J25">
        <v>20.2</v>
      </c>
      <c r="K25">
        <v>11.44</v>
      </c>
      <c r="M25">
        <v>22</v>
      </c>
      <c r="N25">
        <v>0</v>
      </c>
      <c r="O25">
        <v>0</v>
      </c>
      <c r="P25">
        <v>22.3</v>
      </c>
      <c r="Q25">
        <v>12.07</v>
      </c>
      <c r="S25" s="79">
        <f t="shared" si="0"/>
        <v>2995.62</v>
      </c>
    </row>
    <row r="26" spans="1:19" ht="12.75">
      <c r="A26">
        <v>23</v>
      </c>
      <c r="B26">
        <v>4191.56</v>
      </c>
      <c r="C26">
        <v>809.277</v>
      </c>
      <c r="D26">
        <v>3.82</v>
      </c>
      <c r="E26">
        <v>7.6</v>
      </c>
      <c r="F26" t="s">
        <v>62</v>
      </c>
      <c r="G26">
        <v>23</v>
      </c>
      <c r="H26">
        <v>0</v>
      </c>
      <c r="I26">
        <v>0</v>
      </c>
      <c r="J26">
        <v>20</v>
      </c>
      <c r="K26">
        <v>12.51</v>
      </c>
      <c r="L26" t="s">
        <v>63</v>
      </c>
      <c r="M26">
        <v>23</v>
      </c>
      <c r="N26">
        <v>0</v>
      </c>
      <c r="O26">
        <v>0</v>
      </c>
      <c r="P26">
        <v>21.82</v>
      </c>
      <c r="Q26">
        <v>12.84</v>
      </c>
      <c r="R26" t="s">
        <v>63</v>
      </c>
      <c r="S26" s="79">
        <f t="shared" si="0"/>
        <v>4191.56</v>
      </c>
    </row>
    <row r="27" spans="1:19" ht="12.75">
      <c r="A27">
        <v>24</v>
      </c>
      <c r="B27">
        <v>4184.21</v>
      </c>
      <c r="C27">
        <v>882.509</v>
      </c>
      <c r="D27">
        <v>3.83</v>
      </c>
      <c r="E27">
        <v>8.06</v>
      </c>
      <c r="F27" t="s">
        <v>64</v>
      </c>
      <c r="G27">
        <v>24</v>
      </c>
      <c r="H27">
        <v>0</v>
      </c>
      <c r="I27">
        <v>0</v>
      </c>
      <c r="J27">
        <v>19.94</v>
      </c>
      <c r="K27">
        <v>13.14</v>
      </c>
      <c r="M27">
        <v>24</v>
      </c>
      <c r="N27">
        <v>0</v>
      </c>
      <c r="O27">
        <v>0</v>
      </c>
      <c r="P27">
        <v>21.35</v>
      </c>
      <c r="Q27">
        <v>13.19</v>
      </c>
      <c r="S27" s="79">
        <f t="shared" si="0"/>
        <v>4184.21</v>
      </c>
    </row>
    <row r="28" spans="1:19" ht="12.75">
      <c r="A28">
        <v>25</v>
      </c>
      <c r="B28">
        <v>2372.09</v>
      </c>
      <c r="C28">
        <v>175.444</v>
      </c>
      <c r="D28">
        <v>3.74</v>
      </c>
      <c r="E28">
        <v>11.52</v>
      </c>
      <c r="F28" t="s">
        <v>64</v>
      </c>
      <c r="G28">
        <v>25</v>
      </c>
      <c r="H28">
        <v>0</v>
      </c>
      <c r="I28">
        <v>0</v>
      </c>
      <c r="J28">
        <v>19.9</v>
      </c>
      <c r="K28">
        <v>14.53</v>
      </c>
      <c r="M28">
        <v>25</v>
      </c>
      <c r="N28">
        <v>0</v>
      </c>
      <c r="O28">
        <v>0</v>
      </c>
      <c r="P28">
        <v>20.91</v>
      </c>
      <c r="Q28">
        <v>14.05</v>
      </c>
      <c r="S28" s="79">
        <f t="shared" si="0"/>
        <v>2372.09</v>
      </c>
    </row>
    <row r="29" spans="1:19" ht="12.75">
      <c r="A29">
        <v>26</v>
      </c>
      <c r="B29">
        <v>4306.86</v>
      </c>
      <c r="C29">
        <v>776.619</v>
      </c>
      <c r="D29">
        <v>3.8</v>
      </c>
      <c r="E29">
        <v>6.88</v>
      </c>
      <c r="G29">
        <v>26</v>
      </c>
      <c r="H29">
        <v>0.05</v>
      </c>
      <c r="I29">
        <v>0</v>
      </c>
      <c r="J29">
        <v>19.77</v>
      </c>
      <c r="K29">
        <v>10.73</v>
      </c>
      <c r="L29" t="s">
        <v>64</v>
      </c>
      <c r="M29">
        <v>26</v>
      </c>
      <c r="N29">
        <v>0</v>
      </c>
      <c r="O29">
        <v>0</v>
      </c>
      <c r="P29">
        <v>20.42</v>
      </c>
      <c r="Q29">
        <v>10.55</v>
      </c>
      <c r="S29" s="79">
        <f t="shared" si="0"/>
        <v>4306.91</v>
      </c>
    </row>
    <row r="30" spans="1:19" ht="12.75">
      <c r="A30">
        <v>27</v>
      </c>
      <c r="B30">
        <v>2714.33</v>
      </c>
      <c r="C30">
        <v>235.809</v>
      </c>
      <c r="D30">
        <v>3.74</v>
      </c>
      <c r="E30">
        <v>9.45</v>
      </c>
      <c r="G30">
        <v>27</v>
      </c>
      <c r="H30">
        <v>295.28</v>
      </c>
      <c r="I30">
        <v>25.304</v>
      </c>
      <c r="J30">
        <v>25.98</v>
      </c>
      <c r="K30">
        <v>12.55</v>
      </c>
      <c r="L30" t="s">
        <v>64</v>
      </c>
      <c r="M30">
        <v>27</v>
      </c>
      <c r="N30">
        <v>0</v>
      </c>
      <c r="O30">
        <v>0</v>
      </c>
      <c r="P30">
        <v>20.03</v>
      </c>
      <c r="Q30">
        <v>12.62</v>
      </c>
      <c r="S30" s="79">
        <f t="shared" si="0"/>
        <v>3009.6099999999997</v>
      </c>
    </row>
    <row r="31" spans="1:19" ht="12.75">
      <c r="A31">
        <v>28</v>
      </c>
      <c r="B31">
        <v>5371.48</v>
      </c>
      <c r="C31">
        <v>1193.579</v>
      </c>
      <c r="D31">
        <v>3.84</v>
      </c>
      <c r="E31">
        <v>4.38</v>
      </c>
      <c r="G31">
        <v>28</v>
      </c>
      <c r="H31">
        <v>272.93</v>
      </c>
      <c r="I31">
        <v>9.184</v>
      </c>
      <c r="J31">
        <v>30.24</v>
      </c>
      <c r="K31">
        <v>9.99</v>
      </c>
      <c r="L31" t="s">
        <v>64</v>
      </c>
      <c r="M31">
        <v>28</v>
      </c>
      <c r="N31">
        <v>228.57</v>
      </c>
      <c r="O31">
        <v>3.798</v>
      </c>
      <c r="P31">
        <v>22.74</v>
      </c>
      <c r="Q31">
        <v>9.62</v>
      </c>
      <c r="R31" t="s">
        <v>64</v>
      </c>
      <c r="S31" s="79">
        <f t="shared" si="0"/>
        <v>5872.98</v>
      </c>
    </row>
    <row r="32" spans="1:19" ht="12.75">
      <c r="A32">
        <v>29</v>
      </c>
      <c r="B32">
        <v>4246.62</v>
      </c>
      <c r="C32">
        <v>693.597</v>
      </c>
      <c r="D32">
        <v>3.78</v>
      </c>
      <c r="E32">
        <v>7.2</v>
      </c>
      <c r="F32" t="s">
        <v>63</v>
      </c>
      <c r="G32">
        <v>29</v>
      </c>
      <c r="H32">
        <v>0</v>
      </c>
      <c r="I32">
        <v>0</v>
      </c>
      <c r="J32">
        <v>28.78</v>
      </c>
      <c r="K32">
        <v>11.81</v>
      </c>
      <c r="L32" t="s">
        <v>63</v>
      </c>
      <c r="M32">
        <v>29</v>
      </c>
      <c r="N32">
        <v>1243.52</v>
      </c>
      <c r="O32">
        <v>20.214</v>
      </c>
      <c r="P32">
        <v>23.99</v>
      </c>
      <c r="Q32">
        <v>11.04</v>
      </c>
      <c r="R32" t="s">
        <v>62</v>
      </c>
      <c r="S32" s="79">
        <f t="shared" si="0"/>
        <v>5490.139999999999</v>
      </c>
    </row>
    <row r="33" spans="1:19" ht="12.75">
      <c r="A33">
        <v>30</v>
      </c>
      <c r="B33">
        <v>5621.19</v>
      </c>
      <c r="C33">
        <v>1353.66</v>
      </c>
      <c r="D33">
        <v>3.84</v>
      </c>
      <c r="E33">
        <v>7.69</v>
      </c>
      <c r="F33" t="s">
        <v>63</v>
      </c>
      <c r="G33">
        <v>30</v>
      </c>
      <c r="H33">
        <v>0</v>
      </c>
      <c r="I33">
        <v>0</v>
      </c>
      <c r="J33">
        <v>27.18</v>
      </c>
      <c r="K33">
        <v>14.51</v>
      </c>
      <c r="L33" t="s">
        <v>63</v>
      </c>
      <c r="M33">
        <v>30</v>
      </c>
      <c r="N33">
        <v>0</v>
      </c>
      <c r="O33">
        <v>0</v>
      </c>
      <c r="P33">
        <v>23.48</v>
      </c>
      <c r="Q33">
        <v>13.5</v>
      </c>
      <c r="R33" t="s">
        <v>63</v>
      </c>
      <c r="S33" s="79">
        <f t="shared" si="0"/>
        <v>5621.19</v>
      </c>
    </row>
    <row r="34" spans="1:19" ht="12.75">
      <c r="A34" t="s">
        <v>66</v>
      </c>
      <c r="B34">
        <v>85050.72</v>
      </c>
      <c r="C34">
        <v>497.853</v>
      </c>
      <c r="D34">
        <v>3.81</v>
      </c>
      <c r="E34">
        <v>14.25</v>
      </c>
      <c r="F34" t="s">
        <v>62</v>
      </c>
      <c r="G34" t="s">
        <v>66</v>
      </c>
      <c r="H34">
        <v>811.94</v>
      </c>
      <c r="I34">
        <v>23.864</v>
      </c>
      <c r="J34">
        <v>25.48</v>
      </c>
      <c r="K34">
        <v>13.89</v>
      </c>
      <c r="L34" t="s">
        <v>62</v>
      </c>
      <c r="M34" t="s">
        <v>66</v>
      </c>
      <c r="N34">
        <v>4614.67</v>
      </c>
      <c r="O34">
        <v>19.862</v>
      </c>
      <c r="P34">
        <v>23.82</v>
      </c>
      <c r="Q34">
        <v>16.67</v>
      </c>
      <c r="R34" t="s">
        <v>62</v>
      </c>
      <c r="S34" s="79">
        <f>B34+H34+N34</f>
        <v>90477.33</v>
      </c>
    </row>
    <row r="35" spans="1:6" ht="12.75">
      <c r="A35" s="127" t="s">
        <v>71</v>
      </c>
      <c r="B35" s="127"/>
      <c r="C35" s="127"/>
      <c r="D35" s="127"/>
      <c r="E35" s="127"/>
      <c r="F35" s="127"/>
    </row>
    <row r="36" spans="1:13" ht="12.75">
      <c r="A36" t="s">
        <v>67</v>
      </c>
      <c r="G36" t="s">
        <v>72</v>
      </c>
      <c r="M36" t="s">
        <v>76</v>
      </c>
    </row>
    <row r="37" spans="1:18" ht="12.75">
      <c r="A37" t="s">
        <v>56</v>
      </c>
      <c r="B37" t="s">
        <v>57</v>
      </c>
      <c r="C37" t="s">
        <v>58</v>
      </c>
      <c r="D37" t="s">
        <v>59</v>
      </c>
      <c r="E37" t="s">
        <v>60</v>
      </c>
      <c r="F37" t="s">
        <v>61</v>
      </c>
      <c r="G37" t="s">
        <v>56</v>
      </c>
      <c r="H37" t="s">
        <v>57</v>
      </c>
      <c r="I37" t="s">
        <v>58</v>
      </c>
      <c r="J37" t="s">
        <v>59</v>
      </c>
      <c r="K37" t="s">
        <v>60</v>
      </c>
      <c r="L37" t="s">
        <v>61</v>
      </c>
      <c r="M37" t="s">
        <v>56</v>
      </c>
      <c r="N37" t="s">
        <v>57</v>
      </c>
      <c r="O37" t="s">
        <v>58</v>
      </c>
      <c r="P37" t="s">
        <v>59</v>
      </c>
      <c r="Q37" t="s">
        <v>60</v>
      </c>
      <c r="R37" t="s">
        <v>61</v>
      </c>
    </row>
    <row r="38" spans="1:18" ht="12.75">
      <c r="A38">
        <v>1</v>
      </c>
      <c r="B38">
        <v>0</v>
      </c>
      <c r="C38">
        <v>0</v>
      </c>
      <c r="D38">
        <v>2.37</v>
      </c>
      <c r="E38">
        <v>21.5</v>
      </c>
      <c r="G38">
        <v>1</v>
      </c>
      <c r="H38">
        <v>1439.6</v>
      </c>
      <c r="I38">
        <v>724.017</v>
      </c>
      <c r="J38">
        <v>2.71</v>
      </c>
      <c r="K38">
        <v>17.31</v>
      </c>
      <c r="M38">
        <v>1</v>
      </c>
      <c r="N38">
        <v>1797.46</v>
      </c>
      <c r="O38" t="s">
        <v>77</v>
      </c>
      <c r="P38" t="s">
        <v>78</v>
      </c>
      <c r="Q38" t="s">
        <v>79</v>
      </c>
      <c r="R38" t="s">
        <v>80</v>
      </c>
    </row>
    <row r="39" spans="1:18" ht="12.75">
      <c r="A39">
        <v>2</v>
      </c>
      <c r="B39">
        <v>0</v>
      </c>
      <c r="C39">
        <v>0</v>
      </c>
      <c r="D39">
        <v>2.33</v>
      </c>
      <c r="E39">
        <v>22.6</v>
      </c>
      <c r="G39">
        <v>2</v>
      </c>
      <c r="H39">
        <v>1560.04</v>
      </c>
      <c r="I39">
        <v>894.735</v>
      </c>
      <c r="J39">
        <v>2.75</v>
      </c>
      <c r="K39">
        <v>19.22</v>
      </c>
      <c r="M39">
        <v>2</v>
      </c>
      <c r="N39">
        <v>1845.23</v>
      </c>
      <c r="O39">
        <v>532.071</v>
      </c>
      <c r="P39">
        <v>2.72</v>
      </c>
      <c r="Q39">
        <v>19.25</v>
      </c>
      <c r="R39" t="s">
        <v>64</v>
      </c>
    </row>
    <row r="40" spans="1:18" ht="12.75">
      <c r="A40">
        <v>3</v>
      </c>
      <c r="B40">
        <v>0</v>
      </c>
      <c r="C40">
        <v>0</v>
      </c>
      <c r="D40">
        <v>2.28</v>
      </c>
      <c r="E40">
        <v>23.51</v>
      </c>
      <c r="G40">
        <v>3</v>
      </c>
      <c r="H40">
        <v>1669.84</v>
      </c>
      <c r="I40">
        <v>1004.352</v>
      </c>
      <c r="J40">
        <v>2.73</v>
      </c>
      <c r="K40">
        <v>20.07</v>
      </c>
      <c r="M40">
        <v>3</v>
      </c>
      <c r="N40">
        <v>1932.51</v>
      </c>
      <c r="O40">
        <v>596.711</v>
      </c>
      <c r="P40">
        <v>2.7</v>
      </c>
      <c r="Q40">
        <v>18.72</v>
      </c>
      <c r="R40" t="s">
        <v>64</v>
      </c>
    </row>
    <row r="41" spans="1:18" ht="12.75">
      <c r="A41">
        <v>4</v>
      </c>
      <c r="B41">
        <v>0</v>
      </c>
      <c r="C41">
        <v>0</v>
      </c>
      <c r="D41">
        <v>2.25</v>
      </c>
      <c r="E41">
        <v>24.92</v>
      </c>
      <c r="G41">
        <v>4</v>
      </c>
      <c r="H41">
        <v>1610.91</v>
      </c>
      <c r="I41">
        <v>916.858</v>
      </c>
      <c r="J41">
        <v>2.74</v>
      </c>
      <c r="K41">
        <v>21.45</v>
      </c>
      <c r="M41">
        <v>4</v>
      </c>
      <c r="N41">
        <v>1887.49</v>
      </c>
      <c r="O41">
        <v>569.24</v>
      </c>
      <c r="P41">
        <v>2.71</v>
      </c>
      <c r="Q41">
        <v>21.04</v>
      </c>
      <c r="R41" t="s">
        <v>64</v>
      </c>
    </row>
    <row r="42" spans="1:18" ht="12.75">
      <c r="A42">
        <v>5</v>
      </c>
      <c r="B42">
        <v>0</v>
      </c>
      <c r="C42">
        <v>0</v>
      </c>
      <c r="D42">
        <v>2.23</v>
      </c>
      <c r="E42">
        <v>25.92</v>
      </c>
      <c r="F42" t="s">
        <v>63</v>
      </c>
      <c r="G42">
        <v>5</v>
      </c>
      <c r="H42">
        <v>1423.69</v>
      </c>
      <c r="I42">
        <v>709.796</v>
      </c>
      <c r="J42">
        <v>2.78</v>
      </c>
      <c r="K42">
        <v>23.53</v>
      </c>
      <c r="L42" t="s">
        <v>63</v>
      </c>
      <c r="M42">
        <v>5</v>
      </c>
      <c r="N42">
        <v>1718.6</v>
      </c>
      <c r="O42">
        <v>462.871</v>
      </c>
      <c r="P42">
        <v>2.74</v>
      </c>
      <c r="Q42">
        <v>22.47</v>
      </c>
      <c r="R42" t="s">
        <v>62</v>
      </c>
    </row>
    <row r="43" spans="1:18" ht="12.75">
      <c r="A43">
        <v>6</v>
      </c>
      <c r="B43">
        <v>90076.9</v>
      </c>
      <c r="C43">
        <v>648.291</v>
      </c>
      <c r="D43">
        <v>2.98</v>
      </c>
      <c r="E43">
        <v>7.72</v>
      </c>
      <c r="F43" t="s">
        <v>62</v>
      </c>
      <c r="G43">
        <v>6</v>
      </c>
      <c r="H43">
        <v>1371.22</v>
      </c>
      <c r="I43">
        <v>658.635</v>
      </c>
      <c r="J43">
        <v>2.79</v>
      </c>
      <c r="K43">
        <v>23.1</v>
      </c>
      <c r="L43" t="s">
        <v>63</v>
      </c>
      <c r="M43">
        <v>6</v>
      </c>
      <c r="N43">
        <v>1677.21</v>
      </c>
      <c r="O43">
        <v>433.92</v>
      </c>
      <c r="P43">
        <v>2.74</v>
      </c>
      <c r="Q43">
        <v>22.5</v>
      </c>
      <c r="R43" t="s">
        <v>62</v>
      </c>
    </row>
    <row r="44" spans="1:18" ht="12.75">
      <c r="A44">
        <v>7</v>
      </c>
      <c r="B44">
        <v>106818.22</v>
      </c>
      <c r="C44">
        <v>811.652</v>
      </c>
      <c r="D44">
        <v>3.06</v>
      </c>
      <c r="E44">
        <v>4.64</v>
      </c>
      <c r="F44" t="s">
        <v>63</v>
      </c>
      <c r="G44">
        <v>7</v>
      </c>
      <c r="H44">
        <v>1278.85</v>
      </c>
      <c r="I44">
        <v>573.909</v>
      </c>
      <c r="J44">
        <v>2.75</v>
      </c>
      <c r="K44">
        <v>19.84</v>
      </c>
      <c r="L44" t="s">
        <v>63</v>
      </c>
      <c r="M44">
        <v>7</v>
      </c>
      <c r="N44">
        <v>1673.38</v>
      </c>
      <c r="O44">
        <v>428.496</v>
      </c>
      <c r="P44">
        <v>2.7</v>
      </c>
      <c r="Q44">
        <v>19.11</v>
      </c>
      <c r="R44" t="s">
        <v>62</v>
      </c>
    </row>
    <row r="45" spans="1:18" ht="12.75">
      <c r="A45">
        <v>8</v>
      </c>
      <c r="B45">
        <v>103262.66</v>
      </c>
      <c r="C45">
        <v>760.763</v>
      </c>
      <c r="D45">
        <v>3.05</v>
      </c>
      <c r="E45">
        <v>4.73</v>
      </c>
      <c r="G45">
        <v>8</v>
      </c>
      <c r="H45">
        <v>1416.51</v>
      </c>
      <c r="I45">
        <v>734.719</v>
      </c>
      <c r="J45">
        <v>2.73</v>
      </c>
      <c r="K45">
        <v>19.94</v>
      </c>
      <c r="M45">
        <v>8</v>
      </c>
      <c r="N45">
        <v>1780.81</v>
      </c>
      <c r="O45">
        <v>504.472</v>
      </c>
      <c r="P45">
        <v>2.71</v>
      </c>
      <c r="Q45">
        <v>19.77</v>
      </c>
      <c r="R45" t="s">
        <v>64</v>
      </c>
    </row>
    <row r="46" spans="1:18" ht="12.75">
      <c r="A46">
        <v>9</v>
      </c>
      <c r="B46">
        <v>100938.02</v>
      </c>
      <c r="C46">
        <v>715.697</v>
      </c>
      <c r="D46">
        <v>3.07</v>
      </c>
      <c r="E46">
        <v>3.65</v>
      </c>
      <c r="F46" t="s">
        <v>63</v>
      </c>
      <c r="G46">
        <v>9</v>
      </c>
      <c r="H46">
        <v>1437.77</v>
      </c>
      <c r="I46">
        <v>710.106</v>
      </c>
      <c r="J46">
        <v>2.69</v>
      </c>
      <c r="K46">
        <v>18.68</v>
      </c>
      <c r="L46" t="s">
        <v>63</v>
      </c>
      <c r="M46">
        <v>9</v>
      </c>
      <c r="N46">
        <v>1765.64</v>
      </c>
      <c r="O46">
        <v>472.619</v>
      </c>
      <c r="P46">
        <v>2.67</v>
      </c>
      <c r="Q46">
        <v>18.52</v>
      </c>
      <c r="R46" t="s">
        <v>62</v>
      </c>
    </row>
    <row r="47" spans="1:18" ht="12.75">
      <c r="A47">
        <v>10</v>
      </c>
      <c r="B47">
        <v>101470.59</v>
      </c>
      <c r="C47">
        <v>721.979</v>
      </c>
      <c r="D47">
        <v>3.07</v>
      </c>
      <c r="E47">
        <v>2.98</v>
      </c>
      <c r="G47">
        <v>10</v>
      </c>
      <c r="H47">
        <v>1630.94</v>
      </c>
      <c r="I47">
        <v>949.277</v>
      </c>
      <c r="J47">
        <v>2.68</v>
      </c>
      <c r="K47">
        <v>17.84</v>
      </c>
      <c r="M47">
        <v>10</v>
      </c>
      <c r="N47">
        <v>2023.63</v>
      </c>
      <c r="O47">
        <v>652.892</v>
      </c>
      <c r="P47">
        <v>2.66</v>
      </c>
      <c r="Q47">
        <v>17.81</v>
      </c>
      <c r="R47" t="s">
        <v>64</v>
      </c>
    </row>
    <row r="48" spans="1:18" ht="12.75">
      <c r="A48">
        <v>11</v>
      </c>
      <c r="B48">
        <v>98209.13</v>
      </c>
      <c r="C48">
        <v>680.403</v>
      </c>
      <c r="D48">
        <v>3.06</v>
      </c>
      <c r="E48">
        <v>4.4</v>
      </c>
      <c r="G48">
        <v>11</v>
      </c>
      <c r="H48">
        <v>1629.95</v>
      </c>
      <c r="I48">
        <v>942.414</v>
      </c>
      <c r="J48">
        <v>2.72</v>
      </c>
      <c r="K48">
        <v>18.79</v>
      </c>
      <c r="M48">
        <v>11</v>
      </c>
      <c r="N48">
        <v>1907.41</v>
      </c>
      <c r="O48">
        <v>570.139</v>
      </c>
      <c r="P48">
        <v>2.69</v>
      </c>
      <c r="Q48">
        <v>18.24</v>
      </c>
      <c r="R48" t="s">
        <v>64</v>
      </c>
    </row>
    <row r="49" spans="1:18" ht="12.75">
      <c r="A49">
        <v>12</v>
      </c>
      <c r="B49">
        <v>8855.02</v>
      </c>
      <c r="C49">
        <v>63.688</v>
      </c>
      <c r="D49">
        <v>2.92</v>
      </c>
      <c r="E49">
        <v>20.78</v>
      </c>
      <c r="F49" t="s">
        <v>64</v>
      </c>
      <c r="G49">
        <v>12</v>
      </c>
      <c r="H49">
        <v>1471.23</v>
      </c>
      <c r="I49">
        <v>763.176</v>
      </c>
      <c r="J49">
        <v>2.76</v>
      </c>
      <c r="K49">
        <v>20.8</v>
      </c>
      <c r="M49">
        <v>12</v>
      </c>
      <c r="N49">
        <v>1792.7</v>
      </c>
      <c r="O49">
        <v>493.23</v>
      </c>
      <c r="P49">
        <v>2.71</v>
      </c>
      <c r="Q49">
        <v>19.73</v>
      </c>
      <c r="R49" t="s">
        <v>64</v>
      </c>
    </row>
    <row r="50" spans="1:18" ht="12.75">
      <c r="A50">
        <v>13</v>
      </c>
      <c r="B50">
        <v>0.12</v>
      </c>
      <c r="C50">
        <v>0</v>
      </c>
      <c r="D50">
        <v>2.92</v>
      </c>
      <c r="E50">
        <v>25.14</v>
      </c>
      <c r="F50" t="s">
        <v>62</v>
      </c>
      <c r="G50">
        <v>13</v>
      </c>
      <c r="H50">
        <v>1344.37</v>
      </c>
      <c r="I50">
        <v>629.916</v>
      </c>
      <c r="J50">
        <v>2.75</v>
      </c>
      <c r="K50">
        <v>21.42</v>
      </c>
      <c r="L50" t="s">
        <v>63</v>
      </c>
      <c r="M50">
        <v>13</v>
      </c>
      <c r="N50">
        <v>1730.4</v>
      </c>
      <c r="O50">
        <v>458.916</v>
      </c>
      <c r="P50">
        <v>2.71</v>
      </c>
      <c r="Q50">
        <v>21.61</v>
      </c>
      <c r="R50" t="s">
        <v>62</v>
      </c>
    </row>
    <row r="51" spans="1:18" ht="12.75">
      <c r="A51">
        <v>14</v>
      </c>
      <c r="B51">
        <v>0</v>
      </c>
      <c r="C51">
        <v>0</v>
      </c>
      <c r="D51">
        <v>2.88</v>
      </c>
      <c r="E51">
        <v>20.45</v>
      </c>
      <c r="F51" t="s">
        <v>63</v>
      </c>
      <c r="G51">
        <v>14</v>
      </c>
      <c r="H51">
        <v>1333.06</v>
      </c>
      <c r="I51">
        <v>626.701</v>
      </c>
      <c r="J51">
        <v>2.69</v>
      </c>
      <c r="K51">
        <v>16.55</v>
      </c>
      <c r="L51" t="s">
        <v>63</v>
      </c>
      <c r="M51">
        <v>14</v>
      </c>
      <c r="N51">
        <v>1701.69</v>
      </c>
      <c r="O51">
        <v>438.774</v>
      </c>
      <c r="P51">
        <v>2.66</v>
      </c>
      <c r="Q51">
        <v>17.02</v>
      </c>
      <c r="R51" t="s">
        <v>62</v>
      </c>
    </row>
    <row r="52" spans="1:18" ht="12.75">
      <c r="A52">
        <v>15</v>
      </c>
      <c r="B52">
        <v>0</v>
      </c>
      <c r="C52">
        <v>0</v>
      </c>
      <c r="D52">
        <v>2.79</v>
      </c>
      <c r="E52">
        <v>16.17</v>
      </c>
      <c r="F52" t="s">
        <v>63</v>
      </c>
      <c r="G52">
        <v>15</v>
      </c>
      <c r="H52">
        <v>1669.98</v>
      </c>
      <c r="I52">
        <v>1016.558</v>
      </c>
      <c r="J52">
        <v>2.7</v>
      </c>
      <c r="K52">
        <v>11.25</v>
      </c>
      <c r="L52" t="s">
        <v>63</v>
      </c>
      <c r="M52">
        <v>15</v>
      </c>
      <c r="N52">
        <v>2057.62</v>
      </c>
      <c r="O52">
        <v>639.479</v>
      </c>
      <c r="P52">
        <v>2.72</v>
      </c>
      <c r="Q52">
        <v>10.78</v>
      </c>
      <c r="R52" t="s">
        <v>62</v>
      </c>
    </row>
    <row r="53" spans="1:18" ht="12.75">
      <c r="A53">
        <v>16</v>
      </c>
      <c r="B53">
        <v>0</v>
      </c>
      <c r="C53">
        <v>0</v>
      </c>
      <c r="D53">
        <v>2.78</v>
      </c>
      <c r="E53">
        <v>18.74</v>
      </c>
      <c r="F53" t="s">
        <v>63</v>
      </c>
      <c r="G53">
        <v>16</v>
      </c>
      <c r="H53">
        <v>1749.49</v>
      </c>
      <c r="I53">
        <v>1074.073</v>
      </c>
      <c r="J53">
        <v>2.77</v>
      </c>
      <c r="K53">
        <v>15.5</v>
      </c>
      <c r="L53" t="s">
        <v>63</v>
      </c>
      <c r="M53">
        <v>16</v>
      </c>
      <c r="N53">
        <v>2027.09</v>
      </c>
      <c r="O53">
        <v>619.477</v>
      </c>
      <c r="P53">
        <v>2.76</v>
      </c>
      <c r="Q53">
        <v>15.52</v>
      </c>
      <c r="R53" t="s">
        <v>62</v>
      </c>
    </row>
    <row r="54" spans="1:18" ht="12.75">
      <c r="A54">
        <v>17</v>
      </c>
      <c r="B54">
        <v>0</v>
      </c>
      <c r="C54">
        <v>0</v>
      </c>
      <c r="D54">
        <v>2.73</v>
      </c>
      <c r="E54">
        <v>18.98</v>
      </c>
      <c r="G54">
        <v>17</v>
      </c>
      <c r="H54">
        <v>1632.73</v>
      </c>
      <c r="I54">
        <v>931.324</v>
      </c>
      <c r="J54">
        <v>2.75</v>
      </c>
      <c r="K54">
        <v>14.53</v>
      </c>
      <c r="M54">
        <v>17</v>
      </c>
      <c r="N54">
        <v>2134.1</v>
      </c>
      <c r="O54">
        <v>691.347</v>
      </c>
      <c r="P54">
        <v>2.75</v>
      </c>
      <c r="Q54">
        <v>14.63</v>
      </c>
      <c r="R54" t="s">
        <v>64</v>
      </c>
    </row>
    <row r="55" spans="1:18" ht="12.75">
      <c r="A55">
        <v>18</v>
      </c>
      <c r="B55">
        <v>0</v>
      </c>
      <c r="C55">
        <v>0</v>
      </c>
      <c r="D55">
        <v>2.71</v>
      </c>
      <c r="E55">
        <v>16.16</v>
      </c>
      <c r="G55">
        <v>18</v>
      </c>
      <c r="H55">
        <v>1727.14</v>
      </c>
      <c r="I55">
        <v>1027.059</v>
      </c>
      <c r="J55">
        <v>2.69</v>
      </c>
      <c r="K55">
        <v>11.14</v>
      </c>
      <c r="M55">
        <v>18</v>
      </c>
      <c r="N55">
        <v>2232.97</v>
      </c>
      <c r="O55">
        <v>748.572</v>
      </c>
      <c r="P55">
        <v>2.7</v>
      </c>
      <c r="Q55">
        <v>11.25</v>
      </c>
      <c r="R55" t="s">
        <v>64</v>
      </c>
    </row>
    <row r="56" spans="1:18" ht="12.75">
      <c r="A56">
        <v>19</v>
      </c>
      <c r="B56">
        <v>0</v>
      </c>
      <c r="C56">
        <v>0</v>
      </c>
      <c r="D56">
        <v>2.74</v>
      </c>
      <c r="E56">
        <v>16.02</v>
      </c>
      <c r="G56">
        <v>19</v>
      </c>
      <c r="H56">
        <v>1780.64</v>
      </c>
      <c r="I56">
        <v>1042.846</v>
      </c>
      <c r="J56">
        <v>2.7</v>
      </c>
      <c r="K56">
        <v>13.44</v>
      </c>
      <c r="M56">
        <v>19</v>
      </c>
      <c r="N56">
        <v>2319.94</v>
      </c>
      <c r="O56">
        <v>791.846</v>
      </c>
      <c r="P56">
        <v>2.68</v>
      </c>
      <c r="Q56">
        <v>13.49</v>
      </c>
      <c r="R56" t="s">
        <v>64</v>
      </c>
    </row>
    <row r="57" spans="1:18" ht="12.75">
      <c r="A57">
        <v>20</v>
      </c>
      <c r="B57">
        <v>0</v>
      </c>
      <c r="C57">
        <v>0</v>
      </c>
      <c r="D57">
        <v>2.82</v>
      </c>
      <c r="E57">
        <v>10.17</v>
      </c>
      <c r="F57" t="s">
        <v>63</v>
      </c>
      <c r="G57">
        <v>20</v>
      </c>
      <c r="H57">
        <v>2812.46</v>
      </c>
      <c r="I57">
        <v>2829.137</v>
      </c>
      <c r="J57">
        <v>2.82</v>
      </c>
      <c r="K57">
        <v>6.35</v>
      </c>
      <c r="L57" t="s">
        <v>63</v>
      </c>
      <c r="M57">
        <v>20</v>
      </c>
      <c r="N57">
        <v>3855.81</v>
      </c>
      <c r="O57">
        <v>2349.447</v>
      </c>
      <c r="P57">
        <v>2.73</v>
      </c>
      <c r="Q57">
        <v>6.77</v>
      </c>
      <c r="R57" t="s">
        <v>63</v>
      </c>
    </row>
    <row r="58" spans="1:18" ht="12.75">
      <c r="A58">
        <v>21</v>
      </c>
      <c r="B58">
        <v>0</v>
      </c>
      <c r="C58">
        <v>0</v>
      </c>
      <c r="D58">
        <v>3.9</v>
      </c>
      <c r="E58">
        <v>11.43</v>
      </c>
      <c r="F58" t="s">
        <v>63</v>
      </c>
      <c r="G58">
        <v>21</v>
      </c>
      <c r="H58">
        <v>2994.84</v>
      </c>
      <c r="I58">
        <v>2626.789</v>
      </c>
      <c r="J58">
        <v>3</v>
      </c>
      <c r="K58">
        <v>7.33</v>
      </c>
      <c r="L58" t="s">
        <v>63</v>
      </c>
      <c r="M58">
        <v>21</v>
      </c>
      <c r="N58">
        <v>3815.56</v>
      </c>
      <c r="O58">
        <v>1998.356</v>
      </c>
      <c r="P58">
        <v>2.83</v>
      </c>
      <c r="Q58">
        <v>6</v>
      </c>
      <c r="R58" t="s">
        <v>63</v>
      </c>
    </row>
    <row r="59" spans="1:18" ht="12.75">
      <c r="A59">
        <v>22</v>
      </c>
      <c r="B59">
        <v>0</v>
      </c>
      <c r="C59">
        <v>0</v>
      </c>
      <c r="D59">
        <v>4.62</v>
      </c>
      <c r="E59">
        <v>12.23</v>
      </c>
      <c r="G59">
        <v>22</v>
      </c>
      <c r="H59">
        <v>2501.13</v>
      </c>
      <c r="I59" t="s">
        <v>73</v>
      </c>
      <c r="J59">
        <v>2.75</v>
      </c>
      <c r="K59">
        <v>6.98</v>
      </c>
      <c r="L59" t="s">
        <v>61</v>
      </c>
      <c r="M59">
        <v>22</v>
      </c>
      <c r="N59">
        <v>3256.75</v>
      </c>
      <c r="O59" t="s">
        <v>81</v>
      </c>
      <c r="P59" t="s">
        <v>82</v>
      </c>
      <c r="Q59" t="s">
        <v>83</v>
      </c>
      <c r="R59" t="s">
        <v>61</v>
      </c>
    </row>
    <row r="60" spans="1:18" ht="12.75">
      <c r="A60">
        <v>23</v>
      </c>
      <c r="B60">
        <v>0</v>
      </c>
      <c r="C60">
        <v>0</v>
      </c>
      <c r="D60">
        <v>4.38</v>
      </c>
      <c r="E60">
        <v>13.11</v>
      </c>
      <c r="F60" t="s">
        <v>63</v>
      </c>
      <c r="G60">
        <v>23</v>
      </c>
      <c r="H60">
        <v>2968.05</v>
      </c>
      <c r="I60">
        <v>299.899</v>
      </c>
      <c r="J60">
        <v>2.7</v>
      </c>
      <c r="K60">
        <v>8.11</v>
      </c>
      <c r="L60" t="s">
        <v>63</v>
      </c>
      <c r="M60">
        <v>23</v>
      </c>
      <c r="N60">
        <v>4079.99</v>
      </c>
      <c r="O60">
        <v>412.283</v>
      </c>
      <c r="P60">
        <v>2.8</v>
      </c>
      <c r="Q60">
        <v>5.99</v>
      </c>
      <c r="R60" t="s">
        <v>62</v>
      </c>
    </row>
    <row r="61" spans="1:18" ht="12.75">
      <c r="A61">
        <v>24</v>
      </c>
      <c r="B61">
        <v>0</v>
      </c>
      <c r="C61">
        <v>0</v>
      </c>
      <c r="D61">
        <v>4.1</v>
      </c>
      <c r="E61">
        <v>13.99</v>
      </c>
      <c r="G61">
        <v>24</v>
      </c>
      <c r="H61">
        <v>3367.13</v>
      </c>
      <c r="I61">
        <v>377.721</v>
      </c>
      <c r="J61">
        <v>2.69</v>
      </c>
      <c r="K61">
        <v>7.17</v>
      </c>
      <c r="M61">
        <v>24</v>
      </c>
      <c r="N61">
        <v>4215.08</v>
      </c>
      <c r="O61">
        <v>431.75</v>
      </c>
      <c r="P61">
        <v>2.79</v>
      </c>
      <c r="Q61">
        <v>6.16</v>
      </c>
      <c r="R61" t="s">
        <v>64</v>
      </c>
    </row>
    <row r="62" spans="1:18" ht="12.75">
      <c r="A62">
        <v>25</v>
      </c>
      <c r="B62">
        <v>0</v>
      </c>
      <c r="C62">
        <v>0</v>
      </c>
      <c r="D62">
        <v>3.85</v>
      </c>
      <c r="E62">
        <v>14.51</v>
      </c>
      <c r="G62">
        <v>25</v>
      </c>
      <c r="H62">
        <v>3449.4</v>
      </c>
      <c r="I62">
        <v>418.569</v>
      </c>
      <c r="J62">
        <v>2.71</v>
      </c>
      <c r="K62">
        <v>8.73</v>
      </c>
      <c r="M62">
        <v>25</v>
      </c>
      <c r="N62">
        <v>4435.35</v>
      </c>
      <c r="O62">
        <v>491.13</v>
      </c>
      <c r="P62">
        <v>2.78</v>
      </c>
      <c r="Q62">
        <v>8.01</v>
      </c>
      <c r="R62" t="s">
        <v>64</v>
      </c>
    </row>
    <row r="63" spans="1:17" ht="12.75">
      <c r="A63">
        <v>26</v>
      </c>
      <c r="B63">
        <v>0</v>
      </c>
      <c r="C63">
        <v>0</v>
      </c>
      <c r="D63">
        <v>3.62</v>
      </c>
      <c r="E63">
        <v>10.54</v>
      </c>
      <c r="G63">
        <v>26</v>
      </c>
      <c r="H63">
        <v>3935.21</v>
      </c>
      <c r="I63">
        <v>545.954</v>
      </c>
      <c r="J63">
        <v>2.68</v>
      </c>
      <c r="K63">
        <v>6.06</v>
      </c>
      <c r="M63">
        <v>26</v>
      </c>
      <c r="N63">
        <v>5316.32</v>
      </c>
      <c r="O63">
        <v>722.55</v>
      </c>
      <c r="P63">
        <v>2.73</v>
      </c>
      <c r="Q63">
        <v>4.52</v>
      </c>
    </row>
    <row r="64" spans="1:18" ht="12.75">
      <c r="A64">
        <v>27</v>
      </c>
      <c r="B64">
        <v>0</v>
      </c>
      <c r="C64">
        <v>0</v>
      </c>
      <c r="D64">
        <v>3.48</v>
      </c>
      <c r="E64">
        <v>12.67</v>
      </c>
      <c r="G64">
        <v>27</v>
      </c>
      <c r="H64">
        <v>3326.06</v>
      </c>
      <c r="I64">
        <v>370.87</v>
      </c>
      <c r="J64">
        <v>2.74</v>
      </c>
      <c r="K64">
        <v>7.82</v>
      </c>
      <c r="M64">
        <v>27</v>
      </c>
      <c r="N64">
        <v>4576.91</v>
      </c>
      <c r="O64">
        <v>513.416</v>
      </c>
      <c r="P64">
        <v>2.78</v>
      </c>
      <c r="Q64">
        <v>5.64</v>
      </c>
      <c r="R64" t="s">
        <v>64</v>
      </c>
    </row>
    <row r="65" spans="1:17" ht="12.75">
      <c r="A65">
        <v>28</v>
      </c>
      <c r="B65">
        <v>83061.71</v>
      </c>
      <c r="C65">
        <v>567.916</v>
      </c>
      <c r="D65">
        <v>3.15</v>
      </c>
      <c r="E65">
        <v>0.08</v>
      </c>
      <c r="F65" t="s">
        <v>64</v>
      </c>
      <c r="G65">
        <v>28</v>
      </c>
      <c r="H65">
        <v>3442.96</v>
      </c>
      <c r="I65">
        <v>390.404</v>
      </c>
      <c r="J65">
        <v>2.67</v>
      </c>
      <c r="K65">
        <v>4.75</v>
      </c>
      <c r="M65">
        <v>28</v>
      </c>
      <c r="N65">
        <v>4845.65</v>
      </c>
      <c r="O65">
        <v>566.96</v>
      </c>
      <c r="P65">
        <v>2.74</v>
      </c>
      <c r="Q65">
        <v>2.45</v>
      </c>
    </row>
    <row r="66" spans="1:18" ht="12.75">
      <c r="A66">
        <v>29</v>
      </c>
      <c r="B66">
        <v>99208.71</v>
      </c>
      <c r="C66">
        <v>773.985</v>
      </c>
      <c r="D66">
        <v>3.12</v>
      </c>
      <c r="E66">
        <v>-0.06</v>
      </c>
      <c r="F66" t="s">
        <v>63</v>
      </c>
      <c r="G66">
        <v>29</v>
      </c>
      <c r="H66">
        <v>4522.18</v>
      </c>
      <c r="I66">
        <v>687.888</v>
      </c>
      <c r="J66">
        <v>2.69</v>
      </c>
      <c r="K66">
        <v>6.16</v>
      </c>
      <c r="L66" t="s">
        <v>63</v>
      </c>
      <c r="M66">
        <v>29</v>
      </c>
      <c r="N66">
        <v>5728.63</v>
      </c>
      <c r="O66">
        <v>822.866</v>
      </c>
      <c r="P66">
        <v>2.74</v>
      </c>
      <c r="Q66">
        <v>4.21</v>
      </c>
      <c r="R66" t="s">
        <v>62</v>
      </c>
    </row>
    <row r="67" spans="1:18" ht="12.75">
      <c r="A67">
        <v>30</v>
      </c>
      <c r="B67">
        <v>34525.38</v>
      </c>
      <c r="C67">
        <v>305.492</v>
      </c>
      <c r="D67">
        <v>3.08</v>
      </c>
      <c r="E67">
        <v>9.22</v>
      </c>
      <c r="F67" t="s">
        <v>62</v>
      </c>
      <c r="G67">
        <v>30</v>
      </c>
      <c r="H67">
        <v>3715.62</v>
      </c>
      <c r="I67">
        <v>450.1</v>
      </c>
      <c r="J67">
        <v>2.73</v>
      </c>
      <c r="K67">
        <v>9.54</v>
      </c>
      <c r="L67" t="s">
        <v>63</v>
      </c>
      <c r="M67">
        <v>30</v>
      </c>
      <c r="N67">
        <v>4589.55</v>
      </c>
      <c r="O67">
        <v>504.249</v>
      </c>
      <c r="P67">
        <v>2.8</v>
      </c>
      <c r="Q67">
        <v>7.06</v>
      </c>
      <c r="R67" t="s">
        <v>62</v>
      </c>
    </row>
    <row r="68" spans="1:18" ht="12.75">
      <c r="A68" t="s">
        <v>66</v>
      </c>
      <c r="B68">
        <v>826426.44</v>
      </c>
      <c r="C68">
        <v>604.987</v>
      </c>
      <c r="D68">
        <v>3.06</v>
      </c>
      <c r="E68">
        <v>5.81</v>
      </c>
      <c r="F68" t="s">
        <v>62</v>
      </c>
      <c r="G68" t="s">
        <v>66</v>
      </c>
      <c r="H68" t="s">
        <v>74</v>
      </c>
      <c r="I68" t="s">
        <v>75</v>
      </c>
      <c r="J68">
        <v>2.74</v>
      </c>
      <c r="K68">
        <v>14.11</v>
      </c>
      <c r="L68" t="s">
        <v>61</v>
      </c>
      <c r="M68" t="s">
        <v>66</v>
      </c>
      <c r="N68" t="s">
        <v>84</v>
      </c>
      <c r="O68" t="s">
        <v>85</v>
      </c>
      <c r="P68" t="s">
        <v>86</v>
      </c>
      <c r="Q68" t="s">
        <v>87</v>
      </c>
      <c r="R68" t="s">
        <v>61</v>
      </c>
    </row>
  </sheetData>
  <sheetProtection/>
  <mergeCells count="2">
    <mergeCell ref="A1:S1"/>
    <mergeCell ref="A35:F3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ЮВ</cp:lastModifiedBy>
  <cp:lastPrinted>2016-10-03T08:53:22Z</cp:lastPrinted>
  <dcterms:created xsi:type="dcterms:W3CDTF">2010-01-29T08:37:16Z</dcterms:created>
  <dcterms:modified xsi:type="dcterms:W3CDTF">2016-11-01T08:02:13Z</dcterms:modified>
  <cp:category/>
  <cp:version/>
  <cp:contentType/>
  <cp:contentStatus/>
</cp:coreProperties>
</file>