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9320" windowHeight="97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'Паспорт'!$C$38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'Паспорт'!$A$1:$V$49</definedName>
  </definedNames>
  <calcPr fullCalcOnLoad="1"/>
</workbook>
</file>

<file path=xl/sharedStrings.xml><?xml version="1.0" encoding="utf-8"?>
<sst xmlns="http://schemas.openxmlformats.org/spreadsheetml/2006/main" count="133" uniqueCount="75">
  <si>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</si>
  <si>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</si>
  <si>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</si>
  <si>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</si>
  <si>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</si>
  <si>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</si>
  <si>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</si>
  <si>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</si>
  <si>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</si>
  <si>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</si>
  <si>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</si>
  <si>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</si>
  <si>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</si>
  <si>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</si>
  <si>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</si>
  <si>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</si>
  <si>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</si>
  <si>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</si>
  <si>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</si>
  <si>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</si>
  <si>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</si>
  <si>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</si>
  <si>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</si>
  <si>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</si>
  <si>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</si>
  <si>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</si>
  <si>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</si>
  <si>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</si>
  <si>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</si>
  <si>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</si>
  <si>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</si>
  <si>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</si>
  <si>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</si>
  <si>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</si>
  <si>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</si>
  <si>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</si>
  <si>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</si>
  <si>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</si>
  <si>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</si>
  <si>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</si>
  <si>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</si>
  <si>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</si>
  <si>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</si>
  <si>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</si>
  <si>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</si>
  <si>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</si>
  <si>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</si>
  <si>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</si>
  <si>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</si>
  <si>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t>ГРС 1 м. Маріуполь ВТ "АГНКС"</t>
  </si>
  <si>
    <t>прізвище</t>
  </si>
  <si>
    <t xml:space="preserve">       підпис</t>
  </si>
  <si>
    <t xml:space="preserve">      підпис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</si>
  <si>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</si>
  <si>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</si>
  <si>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</si>
  <si>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</si>
  <si>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</si>
  <si>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</si>
  <si>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</si>
  <si>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</si>
  <si>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</t>
  </si>
  <si>
    <t>Итого</t>
  </si>
  <si>
    <t xml:space="preserve">Ялтинський ПМ Краматорського ЛВУМГ 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</si>
  <si>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</si>
  <si>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</si>
  <si>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</si>
  <si>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</si>
  <si>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27,20*</t>
  </si>
  <si>
    <t>A C</t>
  </si>
  <si>
    <t>Данные по объекту АГНКС (осн.) за 8/16.</t>
  </si>
  <si>
    <t>AB</t>
  </si>
  <si>
    <t>12834,42*</t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</si>
  <si>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31.10.2016р.</t>
    </r>
  </si>
  <si>
    <t xml:space="preserve">     з газопроводу  Краматорськ-Донецьк-Маріуполь     за період з   01.10.2016р. по 31.10.2016р.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</si>
</sst>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1" fontId="82" fillId="0" borderId="12" xfId="0" applyNumberFormat="1" applyFont="1" applyBorder="1" applyAlignment="1">
      <alignment horizont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textRotation="90" wrapText="1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93" fillId="0" borderId="27" xfId="0" applyFont="1" applyBorder="1" applyAlignment="1">
      <alignment horizontal="center" vertical="center" textRotation="90" wrapText="1"/>
    </xf>
    <xf numFmtId="0" fontId="93" fillId="0" borderId="2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SheetLayoutView="100" zoomScalePageLayoutView="0" workbookViewId="0" topLeftCell="A19">
      <selection activeCell="S38" sqref="S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875" style="0" customWidth="1"/>
    <col min="17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1" t="s">
        <v>9</v>
      </c>
      <c r="C1" s="71"/>
      <c r="D1" s="71"/>
      <c r="E1" s="71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71" t="s">
        <v>10</v>
      </c>
      <c r="C2" s="71"/>
      <c r="D2" s="71"/>
      <c r="E2" s="71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5">
      <c r="B3" s="41" t="s">
        <v>22</v>
      </c>
      <c r="C3" s="42"/>
      <c r="D3" s="42"/>
      <c r="E3" s="42"/>
      <c r="F3" s="42"/>
      <c r="G3" s="42"/>
      <c r="H3" s="42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2" t="s">
        <v>11</v>
      </c>
      <c r="C4" s="42"/>
      <c r="D4" s="42"/>
      <c r="E4" s="42"/>
      <c r="F4" s="42"/>
      <c r="G4" s="42"/>
      <c r="H4" s="42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2" t="s">
        <v>23</v>
      </c>
      <c r="C5" s="42"/>
      <c r="D5" s="42"/>
      <c r="E5" s="42"/>
      <c r="F5" s="42"/>
      <c r="G5" s="42"/>
      <c r="H5" s="42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2"/>
      <c r="C6" s="42"/>
      <c r="D6" s="42"/>
      <c r="E6" s="42"/>
      <c r="F6" s="42"/>
      <c r="G6" s="42"/>
      <c r="H6" s="42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43"/>
      <c r="W7" s="44"/>
    </row>
    <row r="8" spans="1:25" s="45" customFormat="1" ht="18.75" customHeight="1">
      <c r="A8" s="91" t="s">
        <v>48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46"/>
    </row>
    <row r="9" spans="1:25" s="45" customFormat="1" ht="19.5" customHeight="1">
      <c r="A9" s="92" t="s">
        <v>73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46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4" t="s">
        <v>26</v>
      </c>
      <c r="C11" s="97" t="s">
        <v>27</v>
      </c>
      <c r="D11" s="98"/>
      <c r="E11" s="98"/>
      <c r="F11" s="98"/>
      <c r="G11" s="98"/>
      <c r="H11" s="98"/>
      <c r="I11" s="98"/>
      <c r="J11" s="98"/>
      <c r="K11" s="98"/>
      <c r="L11" s="98"/>
      <c r="M11" s="86" t="s">
        <v>46</v>
      </c>
      <c r="N11" s="86" t="s">
        <v>47</v>
      </c>
      <c r="O11" s="86" t="s">
        <v>2</v>
      </c>
      <c r="P11" s="86" t="s">
        <v>28</v>
      </c>
      <c r="Q11" s="86" t="s">
        <v>29</v>
      </c>
      <c r="R11" s="86" t="s">
        <v>30</v>
      </c>
      <c r="S11" s="86" t="s">
        <v>31</v>
      </c>
      <c r="T11" s="88" t="s">
        <v>45</v>
      </c>
      <c r="U11" s="88" t="s">
        <v>32</v>
      </c>
      <c r="V11" s="89" t="s">
        <v>4</v>
      </c>
      <c r="X11" s="6"/>
      <c r="Y11"/>
    </row>
    <row r="12" spans="2:25" ht="48.75" customHeight="1">
      <c r="B12" s="95"/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39</v>
      </c>
      <c r="J12" s="82" t="s">
        <v>40</v>
      </c>
      <c r="K12" s="82" t="s">
        <v>41</v>
      </c>
      <c r="L12" s="82" t="s">
        <v>42</v>
      </c>
      <c r="M12" s="87"/>
      <c r="N12" s="87"/>
      <c r="O12" s="87"/>
      <c r="P12" s="87"/>
      <c r="Q12" s="87"/>
      <c r="R12" s="87"/>
      <c r="S12" s="87"/>
      <c r="T12" s="82"/>
      <c r="U12" s="82"/>
      <c r="V12" s="90"/>
      <c r="X12" s="6"/>
      <c r="Y12"/>
    </row>
    <row r="13" spans="2:25" ht="15.75" customHeight="1">
      <c r="B13" s="9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7"/>
      <c r="N13" s="87"/>
      <c r="O13" s="83" t="s">
        <v>43</v>
      </c>
      <c r="P13" s="84"/>
      <c r="Q13" s="84"/>
      <c r="R13" s="84"/>
      <c r="S13" s="85"/>
      <c r="T13" s="82"/>
      <c r="U13" s="82"/>
      <c r="V13" s="90"/>
      <c r="X13" s="6"/>
      <c r="Y13"/>
    </row>
    <row r="14" spans="2:25" ht="12.75" customHeight="1">
      <c r="B14" s="48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1"/>
      <c r="N14" s="51"/>
      <c r="O14" s="49"/>
      <c r="P14" s="52"/>
      <c r="Q14" s="52"/>
      <c r="R14" s="53"/>
      <c r="S14" s="53"/>
      <c r="T14" s="53"/>
      <c r="U14" s="47"/>
      <c r="V14" s="47"/>
      <c r="W14" s="4">
        <f>SUM(C14:L14)</f>
        <v>0</v>
      </c>
      <c r="X14" s="6"/>
      <c r="Y14"/>
    </row>
    <row r="15" spans="2:25" ht="12.75" customHeight="1">
      <c r="B15" s="54">
        <f>B14+1</f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/>
      <c r="O15" s="49"/>
      <c r="P15" s="52"/>
      <c r="Q15" s="52"/>
      <c r="R15" s="53"/>
      <c r="S15" s="53"/>
      <c r="T15" s="53"/>
      <c r="U15" s="55"/>
      <c r="V15" s="55"/>
      <c r="W15" s="4">
        <f>SUM(C15:N15)</f>
        <v>0</v>
      </c>
      <c r="X15" s="30" t="str">
        <f>IF(W15=100,"ОК"," ")</f>
        <v> </v>
      </c>
      <c r="Y15"/>
    </row>
    <row r="16" spans="2:25" ht="12.75" customHeight="1">
      <c r="B16" s="56">
        <f aca="true" t="shared" si="0" ref="B16:B41">B15+1</f>
        <v>3</v>
      </c>
      <c r="C16" s="49">
        <v>92.622</v>
      </c>
      <c r="D16" s="49">
        <v>3.9533</v>
      </c>
      <c r="E16" s="49">
        <v>0.9843</v>
      </c>
      <c r="F16" s="49">
        <v>0.127</v>
      </c>
      <c r="G16" s="49">
        <v>0.1974</v>
      </c>
      <c r="H16" s="49">
        <v>0.1141</v>
      </c>
      <c r="I16" s="49">
        <v>0.0594</v>
      </c>
      <c r="J16" s="49">
        <v>1.6187</v>
      </c>
      <c r="K16" s="49">
        <v>0.3151</v>
      </c>
      <c r="L16" s="49">
        <v>0.0087</v>
      </c>
      <c r="M16" s="50"/>
      <c r="N16" s="51"/>
      <c r="O16" s="49">
        <v>0.7249</v>
      </c>
      <c r="P16" s="52">
        <v>8305</v>
      </c>
      <c r="Q16" s="52">
        <v>11856</v>
      </c>
      <c r="R16" s="53">
        <v>34.77</v>
      </c>
      <c r="S16" s="53">
        <v>49.64</v>
      </c>
      <c r="T16" s="53"/>
      <c r="U16" s="47"/>
      <c r="V16" s="47"/>
      <c r="W16" s="4">
        <f>SUM(C16:L16)</f>
        <v>100</v>
      </c>
      <c r="X16" s="30" t="str">
        <f>IF(W16=100,"ОК"," ")</f>
        <v>ОК</v>
      </c>
      <c r="Y16"/>
    </row>
    <row r="17" spans="2:25" ht="12.75" customHeight="1">
      <c r="B17" s="56">
        <f t="shared" si="0"/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1"/>
      <c r="O17" s="49"/>
      <c r="P17" s="52"/>
      <c r="Q17" s="52"/>
      <c r="R17" s="53"/>
      <c r="S17" s="53"/>
      <c r="T17" s="53"/>
      <c r="U17" s="47"/>
      <c r="V17" s="47"/>
      <c r="W17" s="4">
        <f aca="true" t="shared" si="1" ref="W17:W44">SUM(C17:N17)</f>
        <v>0</v>
      </c>
      <c r="X17" s="30" t="str">
        <f>IF(W17=100,"ОК"," ")</f>
        <v> </v>
      </c>
      <c r="Y17"/>
    </row>
    <row r="18" spans="2:25" ht="12.75" customHeight="1">
      <c r="B18" s="57">
        <f t="shared" si="0"/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1"/>
      <c r="O18" s="49"/>
      <c r="P18" s="52"/>
      <c r="Q18" s="52"/>
      <c r="R18" s="53"/>
      <c r="S18" s="53"/>
      <c r="T18" s="53"/>
      <c r="U18" s="47"/>
      <c r="V18" s="47"/>
      <c r="W18" s="4">
        <f t="shared" si="1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4">
        <f t="shared" si="0"/>
        <v>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1"/>
      <c r="O19" s="49"/>
      <c r="P19" s="52"/>
      <c r="Q19" s="52"/>
      <c r="R19" s="53"/>
      <c r="S19" s="53"/>
      <c r="T19" s="53"/>
      <c r="U19" s="47"/>
      <c r="V19" s="47"/>
      <c r="W19" s="4">
        <f>SUM(C19:N19)</f>
        <v>0</v>
      </c>
      <c r="X19" s="30" t="str">
        <f t="shared" si="2"/>
        <v> </v>
      </c>
      <c r="Y19"/>
    </row>
    <row r="20" spans="2:25" ht="12.75" customHeight="1">
      <c r="B20" s="56">
        <f t="shared" si="0"/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5"/>
      <c r="O20" s="49"/>
      <c r="P20" s="52"/>
      <c r="Q20" s="52"/>
      <c r="R20" s="53"/>
      <c r="S20" s="53"/>
      <c r="T20" s="53"/>
      <c r="U20" s="55"/>
      <c r="V20" s="55"/>
      <c r="W20" s="4">
        <f t="shared" si="1"/>
        <v>0</v>
      </c>
      <c r="X20" s="30" t="str">
        <f t="shared" si="2"/>
        <v> </v>
      </c>
      <c r="Y20"/>
    </row>
    <row r="21" spans="2:25" ht="12.75" customHeight="1">
      <c r="B21" s="57">
        <f t="shared" si="0"/>
        <v>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1"/>
      <c r="N21" s="55"/>
      <c r="O21" s="49"/>
      <c r="P21" s="52"/>
      <c r="Q21" s="52"/>
      <c r="R21" s="53"/>
      <c r="S21" s="53"/>
      <c r="T21" s="53"/>
      <c r="U21" s="58"/>
      <c r="V21" s="58"/>
      <c r="W21" s="4">
        <f>SUM(C21:L21)</f>
        <v>0</v>
      </c>
      <c r="X21" s="30" t="str">
        <f t="shared" si="2"/>
        <v> </v>
      </c>
      <c r="Y21"/>
    </row>
    <row r="22" spans="2:25" ht="12.75" customHeight="1">
      <c r="B22" s="54">
        <f t="shared" si="0"/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55"/>
      <c r="O22" s="49"/>
      <c r="P22" s="52"/>
      <c r="Q22" s="52"/>
      <c r="R22" s="53"/>
      <c r="S22" s="53"/>
      <c r="T22" s="53"/>
      <c r="U22" s="55"/>
      <c r="V22" s="55"/>
      <c r="W22" s="4">
        <f t="shared" si="1"/>
        <v>0</v>
      </c>
      <c r="X22" s="30" t="str">
        <f t="shared" si="2"/>
        <v> </v>
      </c>
      <c r="Y22"/>
    </row>
    <row r="23" spans="2:25" ht="12.75" customHeight="1">
      <c r="B23" s="59">
        <f t="shared" si="0"/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5"/>
      <c r="O23" s="49"/>
      <c r="P23" s="52"/>
      <c r="Q23" s="52"/>
      <c r="R23" s="53"/>
      <c r="S23" s="53"/>
      <c r="T23" s="53"/>
      <c r="U23" s="55"/>
      <c r="V23" s="55"/>
      <c r="W23" s="4">
        <f t="shared" si="1"/>
        <v>0</v>
      </c>
      <c r="X23" s="30" t="str">
        <f t="shared" si="2"/>
        <v> </v>
      </c>
      <c r="Y23"/>
    </row>
    <row r="24" spans="2:25" ht="12.75" customHeight="1">
      <c r="B24" s="59">
        <f t="shared" si="0"/>
        <v>11</v>
      </c>
      <c r="C24" s="49">
        <v>91.4341</v>
      </c>
      <c r="D24" s="49">
        <v>3.95</v>
      </c>
      <c r="E24" s="49">
        <v>1.138</v>
      </c>
      <c r="F24" s="49">
        <v>0.149</v>
      </c>
      <c r="G24" s="49">
        <v>0.2474</v>
      </c>
      <c r="H24" s="49">
        <v>0.1434</v>
      </c>
      <c r="I24" s="49">
        <v>0.1144</v>
      </c>
      <c r="J24" s="49">
        <v>2.0997</v>
      </c>
      <c r="K24" s="49">
        <v>0.714</v>
      </c>
      <c r="L24" s="49">
        <v>0.01</v>
      </c>
      <c r="M24" s="51">
        <v>-7.1</v>
      </c>
      <c r="N24" s="55">
        <v>-6.2</v>
      </c>
      <c r="O24" s="49">
        <v>0.7373</v>
      </c>
      <c r="P24" s="52">
        <v>8291</v>
      </c>
      <c r="Q24" s="52">
        <v>11733</v>
      </c>
      <c r="R24" s="53">
        <v>34.71</v>
      </c>
      <c r="S24" s="53">
        <v>49.12</v>
      </c>
      <c r="T24" s="53" t="s">
        <v>44</v>
      </c>
      <c r="U24" s="58">
        <v>0.006</v>
      </c>
      <c r="V24" s="58">
        <v>0.0001</v>
      </c>
      <c r="W24" s="4">
        <f>SUM(C24:L24)</f>
        <v>100.00000000000001</v>
      </c>
      <c r="X24" s="30" t="str">
        <f t="shared" si="2"/>
        <v>ОК</v>
      </c>
      <c r="Y24"/>
    </row>
    <row r="25" spans="2:25" ht="12.75" customHeight="1">
      <c r="B25" s="57">
        <f t="shared" si="0"/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5"/>
      <c r="O25" s="49"/>
      <c r="P25" s="52"/>
      <c r="Q25" s="52"/>
      <c r="R25" s="53"/>
      <c r="S25" s="53"/>
      <c r="T25" s="53"/>
      <c r="U25" s="55"/>
      <c r="V25" s="55"/>
      <c r="W25" s="4">
        <f t="shared" si="1"/>
        <v>0</v>
      </c>
      <c r="X25" s="30" t="str">
        <f t="shared" si="2"/>
        <v> </v>
      </c>
      <c r="Y25"/>
    </row>
    <row r="26" spans="2:25" ht="12.75" customHeight="1">
      <c r="B26" s="54">
        <f t="shared" si="0"/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5"/>
      <c r="O26" s="49"/>
      <c r="P26" s="52"/>
      <c r="Q26" s="52"/>
      <c r="R26" s="53"/>
      <c r="S26" s="53"/>
      <c r="T26" s="53"/>
      <c r="U26" s="55"/>
      <c r="V26" s="47"/>
      <c r="W26" s="4">
        <f>SUM(C26:L26)</f>
        <v>0</v>
      </c>
      <c r="X26" s="30" t="str">
        <f t="shared" si="2"/>
        <v> </v>
      </c>
      <c r="Y26"/>
    </row>
    <row r="27" spans="2:25" ht="12.75" customHeight="1">
      <c r="B27" s="56">
        <f t="shared" si="0"/>
        <v>14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52"/>
      <c r="Q27" s="52"/>
      <c r="R27" s="53"/>
      <c r="S27" s="53"/>
      <c r="T27" s="53"/>
      <c r="U27" s="58"/>
      <c r="V27" s="58"/>
      <c r="W27" s="4">
        <f t="shared" si="1"/>
        <v>0</v>
      </c>
      <c r="X27" s="30" t="str">
        <f t="shared" si="2"/>
        <v> </v>
      </c>
      <c r="Y27"/>
    </row>
    <row r="28" spans="2:25" ht="12.75" customHeight="1">
      <c r="B28" s="56">
        <f t="shared" si="0"/>
        <v>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60"/>
      <c r="O28" s="49"/>
      <c r="P28" s="52"/>
      <c r="Q28" s="52"/>
      <c r="R28" s="53"/>
      <c r="S28" s="53"/>
      <c r="T28" s="53"/>
      <c r="U28" s="61"/>
      <c r="V28" s="62"/>
      <c r="W28" s="4">
        <f t="shared" si="1"/>
        <v>0</v>
      </c>
      <c r="X28" s="30" t="str">
        <f t="shared" si="2"/>
        <v> </v>
      </c>
      <c r="Y28"/>
    </row>
    <row r="29" spans="2:25" ht="12.75" customHeight="1">
      <c r="B29" s="54">
        <f t="shared" si="0"/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60"/>
      <c r="O29" s="49"/>
      <c r="P29" s="52"/>
      <c r="Q29" s="52"/>
      <c r="R29" s="53"/>
      <c r="S29" s="53"/>
      <c r="T29" s="53"/>
      <c r="U29" s="64"/>
      <c r="V29" s="58"/>
      <c r="W29" s="4">
        <f t="shared" si="1"/>
        <v>0</v>
      </c>
      <c r="X29" s="30" t="str">
        <f t="shared" si="2"/>
        <v> </v>
      </c>
      <c r="Y29"/>
    </row>
    <row r="30" spans="2:25" ht="12.75" customHeight="1">
      <c r="B30" s="48">
        <f t="shared" si="0"/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60"/>
      <c r="O30" s="49"/>
      <c r="P30" s="52"/>
      <c r="Q30" s="52"/>
      <c r="R30" s="53"/>
      <c r="S30" s="53"/>
      <c r="T30" s="74"/>
      <c r="U30" s="75"/>
      <c r="V30" s="76"/>
      <c r="W30" s="4">
        <f t="shared" si="1"/>
        <v>0</v>
      </c>
      <c r="X30" s="30" t="str">
        <f t="shared" si="2"/>
        <v> </v>
      </c>
      <c r="Y30"/>
    </row>
    <row r="31" spans="2:25" ht="12.75" customHeight="1">
      <c r="B31" s="48">
        <f t="shared" si="0"/>
        <v>18</v>
      </c>
      <c r="C31" s="49">
        <v>91.3931</v>
      </c>
      <c r="D31" s="49">
        <v>4.3417</v>
      </c>
      <c r="E31" s="49">
        <v>1.0327</v>
      </c>
      <c r="F31" s="49">
        <v>0.1211</v>
      </c>
      <c r="G31" s="49">
        <v>0.1805</v>
      </c>
      <c r="H31" s="49">
        <v>0.0843</v>
      </c>
      <c r="I31" s="49">
        <v>0.0477</v>
      </c>
      <c r="J31" s="49">
        <v>2.3235</v>
      </c>
      <c r="K31" s="49">
        <v>0.4646</v>
      </c>
      <c r="L31" s="49">
        <v>0.0108</v>
      </c>
      <c r="M31" s="50"/>
      <c r="N31" s="60"/>
      <c r="O31" s="49">
        <v>0.7315</v>
      </c>
      <c r="P31" s="52">
        <v>8252</v>
      </c>
      <c r="Q31" s="52">
        <v>11725</v>
      </c>
      <c r="R31" s="53">
        <v>34.55</v>
      </c>
      <c r="S31" s="53">
        <v>49.09</v>
      </c>
      <c r="T31" s="53"/>
      <c r="U31" s="55"/>
      <c r="V31" s="47"/>
      <c r="W31" s="4">
        <f>SUM(C31:L31)</f>
        <v>100.00000000000001</v>
      </c>
      <c r="X31" s="30" t="str">
        <f t="shared" si="2"/>
        <v>ОК</v>
      </c>
      <c r="Y31"/>
    </row>
    <row r="32" spans="2:25" ht="12.75" customHeight="1">
      <c r="B32" s="56">
        <f t="shared" si="0"/>
        <v>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60"/>
      <c r="O32" s="49"/>
      <c r="P32" s="52"/>
      <c r="Q32" s="52"/>
      <c r="R32" s="53"/>
      <c r="S32" s="53"/>
      <c r="T32" s="53"/>
      <c r="U32" s="55"/>
      <c r="V32" s="55"/>
      <c r="W32" s="4">
        <f t="shared" si="1"/>
        <v>0</v>
      </c>
      <c r="X32" s="30" t="str">
        <f t="shared" si="2"/>
        <v> </v>
      </c>
      <c r="Y32"/>
    </row>
    <row r="33" spans="2:25" ht="12.75" customHeight="1">
      <c r="B33" s="56">
        <f t="shared" si="0"/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1"/>
      <c r="N33" s="79"/>
      <c r="O33" s="49"/>
      <c r="P33" s="52"/>
      <c r="Q33" s="52"/>
      <c r="R33" s="53"/>
      <c r="S33" s="53"/>
      <c r="T33" s="53"/>
      <c r="U33" s="55"/>
      <c r="V33" s="55"/>
      <c r="W33" s="4">
        <f>SUM(C33:L33)</f>
        <v>0</v>
      </c>
      <c r="X33" s="30" t="str">
        <f t="shared" si="2"/>
        <v> </v>
      </c>
      <c r="Y33"/>
    </row>
    <row r="34" spans="2:25" ht="12.75" customHeight="1">
      <c r="B34" s="54">
        <f t="shared" si="0"/>
        <v>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60"/>
      <c r="O34" s="49"/>
      <c r="P34" s="52"/>
      <c r="Q34" s="52"/>
      <c r="R34" s="53"/>
      <c r="S34" s="53"/>
      <c r="T34" s="61"/>
      <c r="U34" s="62"/>
      <c r="V34" s="63"/>
      <c r="W34" s="4">
        <f t="shared" si="1"/>
        <v>0</v>
      </c>
      <c r="X34" s="30" t="str">
        <f t="shared" si="2"/>
        <v> </v>
      </c>
      <c r="Y34"/>
    </row>
    <row r="35" spans="2:25" ht="12.75" customHeight="1">
      <c r="B35" s="56">
        <f t="shared" si="0"/>
        <v>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49"/>
      <c r="P35" s="52"/>
      <c r="Q35" s="52"/>
      <c r="R35" s="53"/>
      <c r="S35" s="53"/>
      <c r="T35" s="53"/>
      <c r="U35" s="55"/>
      <c r="V35" s="55"/>
      <c r="W35" s="4">
        <f t="shared" si="1"/>
        <v>0</v>
      </c>
      <c r="X35" s="30" t="str">
        <f t="shared" si="2"/>
        <v> </v>
      </c>
      <c r="Y35"/>
    </row>
    <row r="36" spans="2:25" ht="12.75" customHeight="1">
      <c r="B36" s="54">
        <f t="shared" si="0"/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49"/>
      <c r="P36" s="52"/>
      <c r="Q36" s="52"/>
      <c r="R36" s="53"/>
      <c r="S36" s="53"/>
      <c r="T36" s="53"/>
      <c r="U36" s="55"/>
      <c r="V36" s="47"/>
      <c r="W36" s="4">
        <f t="shared" si="1"/>
        <v>0</v>
      </c>
      <c r="X36" s="30" t="str">
        <f t="shared" si="2"/>
        <v> </v>
      </c>
      <c r="Y36"/>
    </row>
    <row r="37" spans="2:25" ht="12.75" customHeight="1">
      <c r="B37" s="65">
        <f t="shared" si="0"/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49"/>
      <c r="P37" s="52"/>
      <c r="Q37" s="52"/>
      <c r="R37" s="53"/>
      <c r="S37" s="53"/>
      <c r="T37" s="53"/>
      <c r="U37" s="55"/>
      <c r="V37" s="55"/>
      <c r="W37" s="4">
        <f t="shared" si="1"/>
        <v>0</v>
      </c>
      <c r="X37" s="30" t="str">
        <f t="shared" si="2"/>
        <v> </v>
      </c>
      <c r="Y37"/>
    </row>
    <row r="38" spans="2:25" ht="12.75" customHeight="1">
      <c r="B38" s="48">
        <f t="shared" si="0"/>
        <v>25</v>
      </c>
      <c r="C38" s="49">
        <v>90.935</v>
      </c>
      <c r="D38" s="49">
        <v>4.5343</v>
      </c>
      <c r="E38" s="49">
        <v>1.0251</v>
      </c>
      <c r="F38" s="49">
        <v>0.1014</v>
      </c>
      <c r="G38" s="49">
        <v>0.1573</v>
      </c>
      <c r="H38" s="49">
        <v>0.0596</v>
      </c>
      <c r="I38" s="49">
        <v>0.0227</v>
      </c>
      <c r="J38" s="49">
        <v>2.7272</v>
      </c>
      <c r="K38" s="49">
        <v>0.4262</v>
      </c>
      <c r="L38" s="49">
        <v>0.0112</v>
      </c>
      <c r="M38" s="51"/>
      <c r="N38" s="51"/>
      <c r="O38" s="49">
        <v>0.7321</v>
      </c>
      <c r="P38" s="52">
        <v>8212</v>
      </c>
      <c r="Q38" s="52">
        <v>11664</v>
      </c>
      <c r="R38" s="53">
        <v>34.38</v>
      </c>
      <c r="S38" s="53">
        <v>48.84</v>
      </c>
      <c r="T38" s="53"/>
      <c r="U38" s="55"/>
      <c r="V38" s="55"/>
      <c r="W38" s="4">
        <f>SUM(C38:L38)</f>
        <v>100</v>
      </c>
      <c r="X38" s="30" t="str">
        <f t="shared" si="2"/>
        <v>ОК</v>
      </c>
      <c r="Y38"/>
    </row>
    <row r="39" spans="2:25" ht="12.75" customHeight="1">
      <c r="B39" s="56">
        <f t="shared" si="0"/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49"/>
      <c r="P39" s="52"/>
      <c r="Q39" s="52"/>
      <c r="R39" s="53"/>
      <c r="S39" s="53"/>
      <c r="T39" s="78"/>
      <c r="U39" s="78"/>
      <c r="V39" s="55"/>
      <c r="W39" s="4">
        <f t="shared" si="1"/>
        <v>0</v>
      </c>
      <c r="X39" s="30" t="str">
        <f t="shared" si="2"/>
        <v> </v>
      </c>
      <c r="Y39"/>
    </row>
    <row r="40" spans="2:25" ht="12.75" customHeight="1">
      <c r="B40" s="54">
        <f t="shared" si="0"/>
        <v>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49"/>
      <c r="P40" s="52"/>
      <c r="Q40" s="52"/>
      <c r="R40" s="53"/>
      <c r="S40" s="53"/>
      <c r="T40" s="53"/>
      <c r="U40" s="64"/>
      <c r="V40" s="64"/>
      <c r="W40" s="4">
        <f>SUM(C40:L40)</f>
        <v>0</v>
      </c>
      <c r="X40" s="30" t="str">
        <f t="shared" si="2"/>
        <v> </v>
      </c>
      <c r="Y40"/>
    </row>
    <row r="41" spans="2:25" ht="12.75" customHeight="1">
      <c r="B41" s="48">
        <f t="shared" si="0"/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49"/>
      <c r="P41" s="52"/>
      <c r="Q41" s="52"/>
      <c r="R41" s="53"/>
      <c r="S41" s="53"/>
      <c r="T41" s="53"/>
      <c r="U41" s="66"/>
      <c r="V41" s="66"/>
      <c r="W41" s="4">
        <f t="shared" si="1"/>
        <v>0</v>
      </c>
      <c r="X41" s="30" t="str">
        <f t="shared" si="2"/>
        <v> </v>
      </c>
      <c r="Y41"/>
    </row>
    <row r="42" spans="2:25" ht="12.75" customHeight="1">
      <c r="B42" s="67">
        <v>29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49"/>
      <c r="P42" s="52"/>
      <c r="Q42" s="52"/>
      <c r="R42" s="53"/>
      <c r="S42" s="53"/>
      <c r="T42" s="53"/>
      <c r="U42" s="55"/>
      <c r="V42" s="55"/>
      <c r="W42" s="4">
        <f t="shared" si="1"/>
        <v>0</v>
      </c>
      <c r="X42" s="30" t="str">
        <f t="shared" si="2"/>
        <v> </v>
      </c>
      <c r="Y42"/>
    </row>
    <row r="43" spans="2:25" ht="12" customHeight="1">
      <c r="B43" s="48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49"/>
      <c r="P43" s="52"/>
      <c r="Q43" s="52"/>
      <c r="R43" s="53"/>
      <c r="S43" s="53"/>
      <c r="T43" s="53"/>
      <c r="U43" s="53"/>
      <c r="V43" s="55"/>
      <c r="W43" s="4">
        <f t="shared" si="1"/>
        <v>0</v>
      </c>
      <c r="X43" s="30" t="str">
        <f t="shared" si="2"/>
        <v> </v>
      </c>
      <c r="Y43"/>
    </row>
    <row r="44" spans="2:25" ht="1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0"/>
      <c r="P44" s="8"/>
      <c r="Q44" s="8"/>
      <c r="R44" s="53"/>
      <c r="S44" s="53"/>
      <c r="T44" s="9"/>
      <c r="U44" s="10"/>
      <c r="V44" s="10"/>
      <c r="W44" s="4">
        <f t="shared" si="1"/>
        <v>0</v>
      </c>
      <c r="X44" s="5"/>
      <c r="Y44"/>
    </row>
    <row r="45" spans="3:11" ht="12.75">
      <c r="C45" s="1"/>
      <c r="D45" s="1"/>
      <c r="J45" s="1"/>
      <c r="K45" s="1"/>
    </row>
    <row r="46" spans="3:22" ht="15">
      <c r="C46" s="12" t="s">
        <v>24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64</v>
      </c>
      <c r="Q46" s="12"/>
      <c r="R46" s="12"/>
      <c r="S46" s="12"/>
      <c r="T46" s="68"/>
      <c r="U46" s="69"/>
      <c r="V46" s="69"/>
    </row>
    <row r="47" spans="3:22" ht="12.75">
      <c r="C47" s="1"/>
      <c r="D47" s="1" t="s">
        <v>6</v>
      </c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/>
      <c r="P47" s="70" t="s">
        <v>8</v>
      </c>
      <c r="Q47" s="70"/>
      <c r="R47" s="1"/>
      <c r="S47" s="1"/>
      <c r="T47" s="2"/>
      <c r="V47" s="1"/>
    </row>
    <row r="48" spans="3:22" ht="18" customHeight="1">
      <c r="C48" s="12" t="s">
        <v>25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 t="s">
        <v>1</v>
      </c>
      <c r="P48" s="12" t="s">
        <v>65</v>
      </c>
      <c r="Q48" s="12"/>
      <c r="R48" s="12"/>
      <c r="S48" s="12"/>
      <c r="T48" s="12"/>
      <c r="U48" s="69"/>
      <c r="V48" s="69"/>
    </row>
    <row r="49" spans="3:22" ht="12.75">
      <c r="C49" s="1"/>
      <c r="D49" s="1" t="s">
        <v>7</v>
      </c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/>
      <c r="P49" s="2" t="s">
        <v>8</v>
      </c>
      <c r="Q49" s="2"/>
      <c r="R49" s="1"/>
      <c r="S49" s="1"/>
      <c r="T49" s="2"/>
      <c r="V49" s="1"/>
    </row>
    <row r="53" spans="2:10" ht="12.75">
      <c r="B53" s="80"/>
      <c r="C53" s="80"/>
      <c r="D53" s="81"/>
      <c r="E53" s="81"/>
      <c r="F53" s="81"/>
      <c r="G53" s="81"/>
      <c r="H53" s="81"/>
      <c r="I53" s="81"/>
      <c r="J53" s="81"/>
    </row>
  </sheetData>
  <sheetProtection/>
  <mergeCells count="26">
    <mergeCell ref="A8:X8"/>
    <mergeCell ref="A9:X9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zoomScale="80" zoomScaleNormal="80" zoomScaleSheetLayoutView="80" workbookViewId="0" topLeftCell="A19">
      <selection activeCell="X15" sqref="X1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1" t="s">
        <v>9</v>
      </c>
      <c r="C1" s="71"/>
      <c r="D1" s="71"/>
      <c r="E1" s="71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1" t="s">
        <v>10</v>
      </c>
      <c r="C2" s="71"/>
      <c r="D2" s="71"/>
      <c r="E2" s="71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2" t="s">
        <v>63</v>
      </c>
      <c r="C3" s="72"/>
      <c r="D3" s="72"/>
      <c r="E3" s="71"/>
      <c r="F3" s="36"/>
      <c r="G3" s="36"/>
      <c r="H3" s="36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73"/>
      <c r="C5" s="115" t="s">
        <v>12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20"/>
    </row>
    <row r="6" spans="2:25" ht="18" customHeight="1">
      <c r="B6" s="116" t="s">
        <v>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21"/>
    </row>
    <row r="7" spans="2:25" ht="18" customHeight="1">
      <c r="B7" s="118" t="s">
        <v>74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22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08" t="s">
        <v>5</v>
      </c>
      <c r="C9" s="101" t="s">
        <v>17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4" t="s">
        <v>18</v>
      </c>
      <c r="X9" s="105" t="s">
        <v>20</v>
      </c>
      <c r="Y9" s="23"/>
      <c r="Z9"/>
    </row>
    <row r="10" spans="2:26" ht="48.75" customHeight="1">
      <c r="B10" s="109"/>
      <c r="C10" s="103" t="s">
        <v>49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8"/>
      <c r="N10" s="108"/>
      <c r="O10" s="108"/>
      <c r="P10" s="108"/>
      <c r="Q10" s="108"/>
      <c r="R10" s="108"/>
      <c r="S10" s="108"/>
      <c r="T10" s="108"/>
      <c r="U10" s="108"/>
      <c r="V10" s="112"/>
      <c r="W10" s="104"/>
      <c r="X10" s="106"/>
      <c r="Y10" s="23"/>
      <c r="Z10"/>
    </row>
    <row r="11" spans="2:26" ht="15.75" customHeight="1">
      <c r="B11" s="109"/>
      <c r="C11" s="103"/>
      <c r="D11" s="100"/>
      <c r="E11" s="100"/>
      <c r="F11" s="100"/>
      <c r="G11" s="100"/>
      <c r="H11" s="100"/>
      <c r="I11" s="100"/>
      <c r="J11" s="100"/>
      <c r="K11" s="100"/>
      <c r="L11" s="100"/>
      <c r="M11" s="109"/>
      <c r="N11" s="109"/>
      <c r="O11" s="109"/>
      <c r="P11" s="109"/>
      <c r="Q11" s="109"/>
      <c r="R11" s="109"/>
      <c r="S11" s="109"/>
      <c r="T11" s="109"/>
      <c r="U11" s="109"/>
      <c r="V11" s="113"/>
      <c r="W11" s="104"/>
      <c r="X11" s="106"/>
      <c r="Y11" s="23"/>
      <c r="Z11"/>
    </row>
    <row r="12" spans="2:26" ht="30" customHeight="1">
      <c r="B12" s="120"/>
      <c r="C12" s="103"/>
      <c r="D12" s="100"/>
      <c r="E12" s="100"/>
      <c r="F12" s="100"/>
      <c r="G12" s="100"/>
      <c r="H12" s="100"/>
      <c r="I12" s="100"/>
      <c r="J12" s="100"/>
      <c r="K12" s="100"/>
      <c r="L12" s="100"/>
      <c r="M12" s="110"/>
      <c r="N12" s="110"/>
      <c r="O12" s="110"/>
      <c r="P12" s="110"/>
      <c r="Q12" s="110"/>
      <c r="R12" s="110"/>
      <c r="S12" s="110"/>
      <c r="T12" s="110"/>
      <c r="U12" s="110"/>
      <c r="V12" s="114"/>
      <c r="W12" s="104"/>
      <c r="X12" s="107"/>
      <c r="Y12" s="23"/>
      <c r="Z12"/>
    </row>
    <row r="13" spans="2:27" ht="15.75" customHeight="1">
      <c r="B13" s="16">
        <v>1</v>
      </c>
      <c r="C13" s="78">
        <v>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1">
        <f>SUM(C13:V13)</f>
        <v>0</v>
      </c>
      <c r="X13" s="40">
        <v>35.01</v>
      </c>
      <c r="Y13" s="24"/>
      <c r="Z13" s="99" t="s">
        <v>21</v>
      </c>
      <c r="AA13" s="99"/>
    </row>
    <row r="14" spans="2:27" ht="15.75">
      <c r="B14" s="16">
        <v>2</v>
      </c>
      <c r="C14" s="78">
        <v>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1">
        <f aca="true" t="shared" si="0" ref="W14:W42">SUM(C14:V14)</f>
        <v>0</v>
      </c>
      <c r="X14" s="40">
        <f>IF(Паспорт!R14&gt;0,Паспорт!R14,X13)</f>
        <v>35.01</v>
      </c>
      <c r="Y14" s="24"/>
      <c r="Z14" s="99"/>
      <c r="AA14" s="99"/>
    </row>
    <row r="15" spans="2:27" ht="15.75">
      <c r="B15" s="16">
        <v>3</v>
      </c>
      <c r="C15" s="78"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1">
        <f t="shared" si="0"/>
        <v>0</v>
      </c>
      <c r="X15" s="40">
        <f>IF(Паспорт!R16&gt;0,Паспорт!R16,X15)</f>
        <v>34.77</v>
      </c>
      <c r="Y15" s="24"/>
      <c r="Z15" s="99"/>
      <c r="AA15" s="99"/>
    </row>
    <row r="16" spans="2:27" ht="15.75">
      <c r="B16" s="16">
        <v>4</v>
      </c>
      <c r="C16" s="78"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1">
        <f t="shared" si="0"/>
        <v>0</v>
      </c>
      <c r="X16" s="40">
        <f>IF(Паспорт!R16&gt;0,Паспорт!R16,X16)</f>
        <v>34.77</v>
      </c>
      <c r="Y16" s="24"/>
      <c r="Z16" s="99"/>
      <c r="AA16" s="99"/>
    </row>
    <row r="17" spans="2:27" ht="15.75">
      <c r="B17" s="16">
        <v>5</v>
      </c>
      <c r="C17" s="78">
        <v>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1">
        <f t="shared" si="0"/>
        <v>0</v>
      </c>
      <c r="X17" s="40">
        <f>IF(Паспорт!R17&gt;0,Паспорт!R17,X16)</f>
        <v>34.77</v>
      </c>
      <c r="Y17" s="24"/>
      <c r="Z17" s="99"/>
      <c r="AA17" s="99"/>
    </row>
    <row r="18" spans="2:27" ht="15.75" customHeight="1">
      <c r="B18" s="16">
        <v>6</v>
      </c>
      <c r="C18" s="78"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1">
        <f t="shared" si="0"/>
        <v>0</v>
      </c>
      <c r="X18" s="40">
        <f>IF(Паспорт!R16&gt;0,Паспорт!R16,X17)</f>
        <v>34.77</v>
      </c>
      <c r="Y18" s="24"/>
      <c r="Z18" s="99"/>
      <c r="AA18" s="99"/>
    </row>
    <row r="19" spans="2:27" ht="15.75">
      <c r="B19" s="16">
        <v>7</v>
      </c>
      <c r="C19" s="78">
        <v>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1">
        <f t="shared" si="0"/>
        <v>0</v>
      </c>
      <c r="X19" s="40">
        <f>IF(Паспорт!R20&gt;0,Паспорт!R20,X18)</f>
        <v>34.77</v>
      </c>
      <c r="Y19" s="24"/>
      <c r="Z19" s="99"/>
      <c r="AA19" s="99"/>
    </row>
    <row r="20" spans="2:27" ht="15.75">
      <c r="B20" s="16">
        <v>8</v>
      </c>
      <c r="C20" s="78"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1">
        <f t="shared" si="0"/>
        <v>0</v>
      </c>
      <c r="X20" s="40">
        <f>IF(Паспорт!R21&gt;0,Паспорт!R21,X19)</f>
        <v>34.77</v>
      </c>
      <c r="Y20" s="24"/>
      <c r="Z20" s="99"/>
      <c r="AA20" s="99"/>
    </row>
    <row r="21" spans="2:26" ht="15" customHeight="1">
      <c r="B21" s="16">
        <v>9</v>
      </c>
      <c r="C21" s="78"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1">
        <f t="shared" si="0"/>
        <v>0</v>
      </c>
      <c r="X21" s="40">
        <f>IF(Паспорт!R22&gt;0,Паспорт!R22,X20)</f>
        <v>34.77</v>
      </c>
      <c r="Y21" s="24"/>
      <c r="Z21" s="29"/>
    </row>
    <row r="22" spans="2:26" ht="15.75">
      <c r="B22" s="16">
        <v>10</v>
      </c>
      <c r="C22" s="78">
        <v>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1">
        <f t="shared" si="0"/>
        <v>0</v>
      </c>
      <c r="X22" s="40">
        <f>IF(Паспорт!R23&gt;0,Паспорт!R23,X21)</f>
        <v>34.77</v>
      </c>
      <c r="Y22" s="24"/>
      <c r="Z22" s="29"/>
    </row>
    <row r="23" spans="2:26" ht="15.75">
      <c r="B23" s="16">
        <v>11</v>
      </c>
      <c r="C23" s="78">
        <v>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1">
        <f t="shared" si="0"/>
        <v>0</v>
      </c>
      <c r="X23" s="40">
        <f>IF(Паспорт!R24&gt;0,Паспорт!R24,X23)</f>
        <v>34.71</v>
      </c>
      <c r="Y23" s="24"/>
      <c r="Z23" s="29"/>
    </row>
    <row r="24" spans="2:26" ht="15.75">
      <c r="B24" s="16">
        <v>12</v>
      </c>
      <c r="C24" s="78">
        <v>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1">
        <f t="shared" si="0"/>
        <v>0</v>
      </c>
      <c r="X24" s="40">
        <f>IF(Паспорт!R24&gt;0,Паспорт!R24,X24)</f>
        <v>34.71</v>
      </c>
      <c r="Y24" s="24"/>
      <c r="Z24" s="29"/>
    </row>
    <row r="25" spans="2:26" ht="15.75">
      <c r="B25" s="16">
        <v>13</v>
      </c>
      <c r="C25" s="78">
        <v>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1">
        <f t="shared" si="0"/>
        <v>0</v>
      </c>
      <c r="X25" s="40">
        <f>IF(Паспорт!R24&gt;0,Паспорт!R24,X25)</f>
        <v>34.71</v>
      </c>
      <c r="Y25" s="24"/>
      <c r="Z25" s="29"/>
    </row>
    <row r="26" spans="2:26" ht="15.75">
      <c r="B26" s="16">
        <v>14</v>
      </c>
      <c r="C26" s="78">
        <v>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1">
        <f t="shared" si="0"/>
        <v>0</v>
      </c>
      <c r="X26" s="40">
        <f>IF(Паспорт!R27&gt;0,Паспорт!R27,X25)</f>
        <v>34.71</v>
      </c>
      <c r="Y26" s="24"/>
      <c r="Z26" s="29"/>
    </row>
    <row r="27" spans="2:26" ht="15.75">
      <c r="B27" s="16">
        <v>15</v>
      </c>
      <c r="C27" s="78">
        <v>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1">
        <f t="shared" si="0"/>
        <v>0</v>
      </c>
      <c r="X27" s="40">
        <f>IF(Паспорт!R28&gt;0,Паспорт!R28,X26)</f>
        <v>34.71</v>
      </c>
      <c r="Y27" s="24"/>
      <c r="Z27" s="29"/>
    </row>
    <row r="28" spans="2:26" ht="15.75">
      <c r="B28" s="17">
        <v>16</v>
      </c>
      <c r="C28" s="78">
        <v>1954.12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1">
        <f t="shared" si="0"/>
        <v>1954.12</v>
      </c>
      <c r="X28" s="40">
        <f>IF(Паспорт!R29&gt;0,Паспорт!R29,X27)</f>
        <v>34.71</v>
      </c>
      <c r="Y28" s="24"/>
      <c r="Z28" s="29"/>
    </row>
    <row r="29" spans="2:26" ht="15.75">
      <c r="B29" s="17">
        <v>17</v>
      </c>
      <c r="C29" s="78">
        <v>669.52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1">
        <f t="shared" si="0"/>
        <v>669.52</v>
      </c>
      <c r="X29" s="40">
        <f>IF(Паспорт!R30&gt;0,Паспорт!R30,X28)</f>
        <v>34.71</v>
      </c>
      <c r="Y29" s="24"/>
      <c r="Z29" s="29"/>
    </row>
    <row r="30" spans="2:26" ht="15.75">
      <c r="B30" s="17">
        <v>18</v>
      </c>
      <c r="C30" s="78">
        <v>825.22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1">
        <f t="shared" si="0"/>
        <v>825.22</v>
      </c>
      <c r="X30" s="40">
        <f>IF(Паспорт!R31&gt;0,Паспорт!R31,X30)</f>
        <v>34.55</v>
      </c>
      <c r="Y30" s="24"/>
      <c r="Z30" s="29"/>
    </row>
    <row r="31" spans="2:26" ht="15.75">
      <c r="B31" s="17">
        <v>19</v>
      </c>
      <c r="C31" s="78">
        <v>733.8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1">
        <f t="shared" si="0"/>
        <v>733.8</v>
      </c>
      <c r="X31" s="40">
        <f>IF(Паспорт!R31&gt;0,Паспорт!R31,X31)</f>
        <v>34.55</v>
      </c>
      <c r="Y31" s="24"/>
      <c r="Z31" s="29"/>
    </row>
    <row r="32" spans="2:26" ht="15.75">
      <c r="B32" s="17">
        <v>20</v>
      </c>
      <c r="C32" s="78">
        <v>416.3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1">
        <f t="shared" si="0"/>
        <v>416.3</v>
      </c>
      <c r="X32" s="40">
        <f>IF(Паспорт!R31&gt;0,Паспорт!R31,X32)</f>
        <v>34.55</v>
      </c>
      <c r="Y32" s="24"/>
      <c r="Z32" s="29"/>
    </row>
    <row r="33" spans="2:26" ht="15.75">
      <c r="B33" s="17">
        <v>21</v>
      </c>
      <c r="C33" s="78">
        <v>406.05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1">
        <f t="shared" si="0"/>
        <v>406.05</v>
      </c>
      <c r="X33" s="40">
        <f>IF(Паспорт!R31&gt;0,Паспорт!R31,X33)</f>
        <v>34.55</v>
      </c>
      <c r="Y33" s="24"/>
      <c r="Z33" s="29"/>
    </row>
    <row r="34" spans="2:26" ht="15.75">
      <c r="B34" s="17">
        <v>22</v>
      </c>
      <c r="C34" s="78">
        <v>733.83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1">
        <f t="shared" si="0"/>
        <v>733.83</v>
      </c>
      <c r="X34" s="40">
        <f>IF(Паспорт!R31&gt;0,Паспорт!R31,X34)</f>
        <v>34.55</v>
      </c>
      <c r="Y34" s="24"/>
      <c r="Z34" s="29"/>
    </row>
    <row r="35" spans="2:26" ht="15.75">
      <c r="B35" s="17">
        <v>23</v>
      </c>
      <c r="C35" s="78">
        <v>877.38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1">
        <f t="shared" si="0"/>
        <v>877.38</v>
      </c>
      <c r="X35" s="40">
        <f>IF(Паспорт!R31&gt;0,Паспорт!R31,X35)</f>
        <v>34.55</v>
      </c>
      <c r="Y35" s="24"/>
      <c r="Z35" s="29"/>
    </row>
    <row r="36" spans="2:26" ht="15.75">
      <c r="B36" s="17">
        <v>24</v>
      </c>
      <c r="C36" s="78">
        <v>257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1">
        <f t="shared" si="0"/>
        <v>257</v>
      </c>
      <c r="X36" s="40">
        <f>IF(Паспорт!R31&gt;0,Паспорт!R31,X36)</f>
        <v>34.55</v>
      </c>
      <c r="Y36" s="24"/>
      <c r="Z36" s="29"/>
    </row>
    <row r="37" spans="2:26" ht="15.75">
      <c r="B37" s="17">
        <v>25</v>
      </c>
      <c r="C37" s="78">
        <v>803.17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1">
        <f t="shared" si="0"/>
        <v>803.17</v>
      </c>
      <c r="X37" s="40">
        <f>IF(Паспорт!R38&gt;0,Паспорт!R38,X37)</f>
        <v>34.38</v>
      </c>
      <c r="Y37" s="24"/>
      <c r="Z37" s="29"/>
    </row>
    <row r="38" spans="2:26" ht="15.75">
      <c r="B38" s="17">
        <v>26</v>
      </c>
      <c r="C38" s="78">
        <v>985.77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1">
        <f t="shared" si="0"/>
        <v>985.77</v>
      </c>
      <c r="X38" s="40">
        <f>IF(Паспорт!R38&gt;0,Паспорт!R38,X38)</f>
        <v>34.38</v>
      </c>
      <c r="Y38" s="24"/>
      <c r="Z38" s="29"/>
    </row>
    <row r="39" spans="2:26" ht="18" customHeight="1">
      <c r="B39" s="17">
        <v>27</v>
      </c>
      <c r="C39" s="78">
        <v>532.86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1">
        <f t="shared" si="0"/>
        <v>532.86</v>
      </c>
      <c r="X39" s="40">
        <f>IF(Паспорт!R38&gt;0,Паспорт!R38,X39)</f>
        <v>34.38</v>
      </c>
      <c r="Y39" s="24"/>
      <c r="Z39" s="29"/>
    </row>
    <row r="40" spans="2:26" ht="16.5" customHeight="1">
      <c r="B40" s="17">
        <v>28</v>
      </c>
      <c r="C40" s="78">
        <v>626.97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1">
        <f t="shared" si="0"/>
        <v>626.97</v>
      </c>
      <c r="X40" s="40">
        <f>IF(Паспорт!R38&gt;0,Паспорт!R38,X40)</f>
        <v>34.38</v>
      </c>
      <c r="Y40" s="24"/>
      <c r="Z40" s="29"/>
    </row>
    <row r="41" spans="2:26" ht="17.25" customHeight="1">
      <c r="B41" s="17">
        <v>29</v>
      </c>
      <c r="C41" s="78">
        <v>867.9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1">
        <f t="shared" si="0"/>
        <v>867.9</v>
      </c>
      <c r="X41" s="40">
        <f>IF(Паспорт!R42&gt;0,Паспорт!R42,X40)</f>
        <v>34.38</v>
      </c>
      <c r="Y41" s="24"/>
      <c r="Z41" s="29"/>
    </row>
    <row r="42" spans="2:26" ht="21.75" customHeight="1">
      <c r="B42" s="17">
        <v>30</v>
      </c>
      <c r="C42" s="78">
        <v>1029.94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1">
        <f t="shared" si="0"/>
        <v>1029.94</v>
      </c>
      <c r="X42" s="40">
        <f>IF(Паспорт!R43&gt;0,Паспорт!R43,X41)</f>
        <v>34.38</v>
      </c>
      <c r="Y42" s="24"/>
      <c r="Z42" s="29"/>
    </row>
    <row r="43" spans="2:26" ht="20.25" customHeight="1">
      <c r="B43" s="17">
        <v>31</v>
      </c>
      <c r="C43" s="7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1"/>
      <c r="X43" s="40">
        <f>IF(Паспорт!R38&gt;0,Паспорт!R38,X43)</f>
        <v>34.38</v>
      </c>
      <c r="Y43" s="24"/>
      <c r="Z43" s="29"/>
    </row>
    <row r="44" spans="2:27" ht="66" customHeight="1">
      <c r="B44" s="17" t="s">
        <v>18</v>
      </c>
      <c r="C44" s="33">
        <f>SUM(C13:C43)</f>
        <v>11719.83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11719.83</v>
      </c>
      <c r="X44" s="77">
        <f>SUMPRODUCT(X13:X42,W13:W42)/SUM(W13:W42)</f>
        <v>34.515516453736964</v>
      </c>
      <c r="Y44" s="28"/>
      <c r="Z44" s="121" t="s">
        <v>19</v>
      </c>
      <c r="AA44" s="121"/>
    </row>
    <row r="45" spans="3:26" ht="12.7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25"/>
      <c r="Z45"/>
    </row>
    <row r="46" spans="3:4" ht="12.75">
      <c r="C46" s="1"/>
      <c r="D46" s="1"/>
    </row>
    <row r="47" spans="2:25" ht="15">
      <c r="B47" s="34"/>
      <c r="C47" s="12" t="s">
        <v>66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67</v>
      </c>
      <c r="X47" s="13"/>
      <c r="Y47" s="26"/>
    </row>
    <row r="48" spans="3:25" ht="12.75">
      <c r="C48" s="1"/>
      <c r="D48" s="1" t="s">
        <v>15</v>
      </c>
      <c r="O48" s="2"/>
      <c r="P48" s="15" t="s">
        <v>52</v>
      </c>
      <c r="Q48" s="15"/>
      <c r="W48" s="14" t="s">
        <v>50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53</v>
      </c>
      <c r="X49" s="13"/>
      <c r="Y49" s="27"/>
    </row>
    <row r="50" spans="3:25" ht="12.75">
      <c r="C50" s="1"/>
      <c r="D50" s="1" t="s">
        <v>16</v>
      </c>
      <c r="O50" s="2"/>
      <c r="P50" s="14" t="s">
        <v>51</v>
      </c>
      <c r="Q50" s="14"/>
      <c r="W50" s="14" t="s">
        <v>50</v>
      </c>
      <c r="Y50" s="2"/>
    </row>
  </sheetData>
  <sheetProtection/>
  <mergeCells count="30">
    <mergeCell ref="C5:X5"/>
    <mergeCell ref="B6:X6"/>
    <mergeCell ref="B7:X7"/>
    <mergeCell ref="B9:B12"/>
    <mergeCell ref="Z44:AA44"/>
    <mergeCell ref="E10:E12"/>
    <mergeCell ref="F10:F12"/>
    <mergeCell ref="G10:G12"/>
    <mergeCell ref="H10:H12"/>
    <mergeCell ref="R10:R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B33" sqref="B3:B33"/>
    </sheetView>
  </sheetViews>
  <sheetFormatPr defaultColWidth="9.00390625" defaultRowHeight="12.75"/>
  <sheetData>
    <row r="1" ht="12.75">
      <c r="A1" t="s">
        <v>70</v>
      </c>
    </row>
    <row r="2" spans="1:6" ht="12.75">
      <c r="A2" t="s">
        <v>55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2.75">
      <c r="A3">
        <v>1</v>
      </c>
      <c r="B3">
        <v>0</v>
      </c>
      <c r="C3">
        <v>0</v>
      </c>
      <c r="D3">
        <v>3.13</v>
      </c>
      <c r="E3" t="s">
        <v>68</v>
      </c>
      <c r="F3" t="s">
        <v>69</v>
      </c>
    </row>
    <row r="4" spans="1:6" ht="12.75">
      <c r="A4">
        <v>2</v>
      </c>
      <c r="B4">
        <v>0</v>
      </c>
      <c r="C4">
        <v>0</v>
      </c>
      <c r="D4">
        <v>3.11</v>
      </c>
      <c r="E4" t="s">
        <v>68</v>
      </c>
      <c r="F4" t="s">
        <v>69</v>
      </c>
    </row>
    <row r="5" spans="1:6" ht="12.75">
      <c r="A5">
        <v>3</v>
      </c>
      <c r="B5">
        <v>0</v>
      </c>
      <c r="C5">
        <v>0</v>
      </c>
      <c r="D5">
        <v>3.11</v>
      </c>
      <c r="E5" t="s">
        <v>68</v>
      </c>
      <c r="F5" t="s">
        <v>69</v>
      </c>
    </row>
    <row r="6" spans="1:6" ht="12.75">
      <c r="A6">
        <v>4</v>
      </c>
      <c r="B6">
        <v>0</v>
      </c>
      <c r="C6">
        <v>0</v>
      </c>
      <c r="D6">
        <v>3.11</v>
      </c>
      <c r="E6" t="s">
        <v>68</v>
      </c>
      <c r="F6" t="s">
        <v>60</v>
      </c>
    </row>
    <row r="7" spans="1:6" ht="12.75">
      <c r="A7">
        <v>5</v>
      </c>
      <c r="B7">
        <v>0</v>
      </c>
      <c r="C7">
        <v>0</v>
      </c>
      <c r="D7">
        <v>3.08</v>
      </c>
      <c r="E7" t="s">
        <v>68</v>
      </c>
      <c r="F7" t="s">
        <v>69</v>
      </c>
    </row>
    <row r="8" spans="1:6" ht="12.75">
      <c r="A8">
        <v>6</v>
      </c>
      <c r="B8">
        <v>0</v>
      </c>
      <c r="C8">
        <v>0</v>
      </c>
      <c r="D8">
        <v>3.08</v>
      </c>
      <c r="E8" t="s">
        <v>68</v>
      </c>
      <c r="F8" t="s">
        <v>69</v>
      </c>
    </row>
    <row r="9" spans="1:6" ht="12.75">
      <c r="A9">
        <v>7</v>
      </c>
      <c r="B9">
        <v>0</v>
      </c>
      <c r="C9">
        <v>0</v>
      </c>
      <c r="D9">
        <v>3.09</v>
      </c>
      <c r="E9" t="s">
        <v>68</v>
      </c>
      <c r="F9" t="s">
        <v>69</v>
      </c>
    </row>
    <row r="10" spans="1:6" ht="12.75">
      <c r="A10">
        <v>8</v>
      </c>
      <c r="B10">
        <v>0</v>
      </c>
      <c r="C10">
        <v>0</v>
      </c>
      <c r="D10">
        <v>3.09</v>
      </c>
      <c r="E10" t="s">
        <v>68</v>
      </c>
      <c r="F10" t="s">
        <v>60</v>
      </c>
    </row>
    <row r="11" spans="1:6" ht="12.75">
      <c r="A11">
        <v>9</v>
      </c>
      <c r="B11">
        <v>0</v>
      </c>
      <c r="C11">
        <v>0</v>
      </c>
      <c r="D11">
        <v>3.1</v>
      </c>
      <c r="E11" t="s">
        <v>68</v>
      </c>
      <c r="F11" t="s">
        <v>69</v>
      </c>
    </row>
    <row r="12" spans="1:6" ht="12.75">
      <c r="A12">
        <v>10</v>
      </c>
      <c r="B12">
        <v>0</v>
      </c>
      <c r="C12">
        <v>0</v>
      </c>
      <c r="D12">
        <v>3.1</v>
      </c>
      <c r="E12" t="s">
        <v>68</v>
      </c>
      <c r="F12" t="s">
        <v>60</v>
      </c>
    </row>
    <row r="13" spans="1:6" ht="12.75">
      <c r="A13">
        <v>11</v>
      </c>
      <c r="B13">
        <v>0</v>
      </c>
      <c r="C13">
        <v>0</v>
      </c>
      <c r="D13">
        <v>3.1</v>
      </c>
      <c r="E13" t="s">
        <v>68</v>
      </c>
      <c r="F13" t="s">
        <v>69</v>
      </c>
    </row>
    <row r="14" spans="1:6" ht="12.75">
      <c r="A14">
        <v>12</v>
      </c>
      <c r="B14">
        <v>0</v>
      </c>
      <c r="C14">
        <v>0</v>
      </c>
      <c r="D14">
        <v>3.11</v>
      </c>
      <c r="E14" t="s">
        <v>68</v>
      </c>
      <c r="F14" t="s">
        <v>69</v>
      </c>
    </row>
    <row r="15" spans="1:6" ht="12.75">
      <c r="A15">
        <v>13</v>
      </c>
      <c r="B15">
        <v>0</v>
      </c>
      <c r="C15">
        <v>0</v>
      </c>
      <c r="D15">
        <v>3.12</v>
      </c>
      <c r="E15" t="s">
        <v>68</v>
      </c>
      <c r="F15" t="s">
        <v>69</v>
      </c>
    </row>
    <row r="16" spans="1:6" ht="12.75">
      <c r="A16">
        <v>14</v>
      </c>
      <c r="B16">
        <v>0</v>
      </c>
      <c r="C16">
        <v>0</v>
      </c>
      <c r="D16">
        <v>3.13</v>
      </c>
      <c r="E16" t="s">
        <v>68</v>
      </c>
      <c r="F16" t="s">
        <v>69</v>
      </c>
    </row>
    <row r="17" spans="1:6" ht="12.75">
      <c r="A17">
        <v>15</v>
      </c>
      <c r="B17">
        <v>0</v>
      </c>
      <c r="C17">
        <v>0</v>
      </c>
      <c r="D17">
        <v>3.08</v>
      </c>
      <c r="E17" t="s">
        <v>68</v>
      </c>
      <c r="F17" t="s">
        <v>69</v>
      </c>
    </row>
    <row r="18" spans="1:6" ht="12.75">
      <c r="A18">
        <v>16</v>
      </c>
      <c r="B18">
        <v>1954.12</v>
      </c>
      <c r="C18">
        <v>30.001</v>
      </c>
      <c r="D18">
        <v>5.67</v>
      </c>
      <c r="E18" t="s">
        <v>68</v>
      </c>
      <c r="F18" t="s">
        <v>69</v>
      </c>
    </row>
    <row r="19" spans="1:6" ht="12.75">
      <c r="A19">
        <v>17</v>
      </c>
      <c r="B19">
        <v>669.52</v>
      </c>
      <c r="C19">
        <v>10.506</v>
      </c>
      <c r="D19">
        <v>7</v>
      </c>
      <c r="E19" t="s">
        <v>68</v>
      </c>
      <c r="F19" t="s">
        <v>60</v>
      </c>
    </row>
    <row r="20" spans="1:6" ht="12.75">
      <c r="A20">
        <v>18</v>
      </c>
      <c r="B20">
        <v>825.22</v>
      </c>
      <c r="C20">
        <v>12.881</v>
      </c>
      <c r="D20">
        <v>6.94</v>
      </c>
      <c r="E20" t="s">
        <v>68</v>
      </c>
      <c r="F20" t="s">
        <v>69</v>
      </c>
    </row>
    <row r="21" spans="1:6" ht="12.75">
      <c r="A21">
        <v>19</v>
      </c>
      <c r="B21">
        <v>733.8</v>
      </c>
      <c r="C21">
        <v>11.346</v>
      </c>
      <c r="D21">
        <v>6.51</v>
      </c>
      <c r="E21" t="s">
        <v>68</v>
      </c>
      <c r="F21" t="s">
        <v>69</v>
      </c>
    </row>
    <row r="22" spans="1:6" ht="12.75">
      <c r="A22">
        <v>20</v>
      </c>
      <c r="B22">
        <v>416.3</v>
      </c>
      <c r="C22">
        <v>6.486</v>
      </c>
      <c r="D22">
        <v>6.75</v>
      </c>
      <c r="E22" t="s">
        <v>68</v>
      </c>
      <c r="F22" t="s">
        <v>69</v>
      </c>
    </row>
    <row r="23" spans="1:6" ht="12.75">
      <c r="A23">
        <v>21</v>
      </c>
      <c r="B23">
        <v>406.05</v>
      </c>
      <c r="C23">
        <v>6.356</v>
      </c>
      <c r="D23">
        <v>6.75</v>
      </c>
      <c r="E23" t="s">
        <v>68</v>
      </c>
      <c r="F23" t="s">
        <v>69</v>
      </c>
    </row>
    <row r="24" spans="1:6" ht="12.75">
      <c r="A24">
        <v>22</v>
      </c>
      <c r="B24">
        <v>733.83</v>
      </c>
      <c r="C24">
        <v>11.353</v>
      </c>
      <c r="D24">
        <v>6.6</v>
      </c>
      <c r="E24" t="s">
        <v>68</v>
      </c>
      <c r="F24" t="s">
        <v>69</v>
      </c>
    </row>
    <row r="25" spans="1:6" ht="12.75">
      <c r="A25">
        <v>23</v>
      </c>
      <c r="B25">
        <v>877.38</v>
      </c>
      <c r="C25">
        <v>13.629</v>
      </c>
      <c r="D25">
        <v>6.62</v>
      </c>
      <c r="E25">
        <v>27.99</v>
      </c>
      <c r="F25" t="s">
        <v>71</v>
      </c>
    </row>
    <row r="26" spans="1:6" ht="12.75">
      <c r="A26">
        <v>24</v>
      </c>
      <c r="B26">
        <v>257</v>
      </c>
      <c r="C26">
        <v>3.947</v>
      </c>
      <c r="D26">
        <v>6.64</v>
      </c>
      <c r="E26">
        <v>25.56</v>
      </c>
      <c r="F26" t="s">
        <v>61</v>
      </c>
    </row>
    <row r="27" spans="1:6" ht="12.75">
      <c r="A27">
        <v>25</v>
      </c>
      <c r="B27">
        <v>803.17</v>
      </c>
      <c r="C27">
        <v>12.756</v>
      </c>
      <c r="D27">
        <v>5.99</v>
      </c>
      <c r="E27">
        <v>19.08</v>
      </c>
      <c r="F27" t="s">
        <v>61</v>
      </c>
    </row>
    <row r="28" spans="1:6" ht="12.75">
      <c r="A28">
        <v>26</v>
      </c>
      <c r="B28">
        <v>985.77</v>
      </c>
      <c r="C28">
        <v>15.414</v>
      </c>
      <c r="D28">
        <v>6.64</v>
      </c>
      <c r="E28">
        <v>17.99</v>
      </c>
      <c r="F28" t="s">
        <v>71</v>
      </c>
    </row>
    <row r="29" spans="1:6" ht="12.75">
      <c r="A29">
        <v>27</v>
      </c>
      <c r="B29">
        <v>532.86</v>
      </c>
      <c r="C29">
        <v>8.219</v>
      </c>
      <c r="D29">
        <v>6.66</v>
      </c>
      <c r="E29">
        <v>23.84</v>
      </c>
      <c r="F29" t="s">
        <v>61</v>
      </c>
    </row>
    <row r="30" spans="1:6" ht="12.75">
      <c r="A30">
        <v>28</v>
      </c>
      <c r="B30">
        <v>626.97</v>
      </c>
      <c r="C30">
        <v>9.768</v>
      </c>
      <c r="D30">
        <v>6.72</v>
      </c>
      <c r="E30">
        <v>25.46</v>
      </c>
      <c r="F30" t="s">
        <v>61</v>
      </c>
    </row>
    <row r="31" spans="1:6" ht="12.75">
      <c r="A31">
        <v>29</v>
      </c>
      <c r="B31">
        <v>867.9</v>
      </c>
      <c r="C31">
        <v>13.517</v>
      </c>
      <c r="D31">
        <v>6.7</v>
      </c>
      <c r="E31">
        <v>26.79</v>
      </c>
      <c r="F31" t="s">
        <v>61</v>
      </c>
    </row>
    <row r="32" spans="1:6" ht="12.75">
      <c r="A32">
        <v>30</v>
      </c>
      <c r="B32">
        <v>1029.94</v>
      </c>
      <c r="C32">
        <v>16.025</v>
      </c>
      <c r="D32">
        <v>6.67</v>
      </c>
      <c r="E32">
        <v>26.5</v>
      </c>
      <c r="F32" t="s">
        <v>61</v>
      </c>
    </row>
    <row r="33" spans="1:6" ht="12.75">
      <c r="A33">
        <v>31</v>
      </c>
      <c r="B33">
        <v>1114.59</v>
      </c>
      <c r="C33">
        <v>17.354</v>
      </c>
      <c r="D33">
        <v>6.73</v>
      </c>
      <c r="E33">
        <v>18.76</v>
      </c>
      <c r="F33" t="s">
        <v>61</v>
      </c>
    </row>
    <row r="34" spans="1:6" ht="12.75">
      <c r="A34" t="s">
        <v>62</v>
      </c>
      <c r="B34" t="s">
        <v>72</v>
      </c>
      <c r="C34">
        <v>0</v>
      </c>
      <c r="D34">
        <v>3.13</v>
      </c>
      <c r="E34" t="s">
        <v>68</v>
      </c>
      <c r="F3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2016-11-04T11:34:28Z</cp:lastPrinted>
  <dcterms:created xsi:type="dcterms:W3CDTF">2010-01-29T08:37:16Z</dcterms:created>
  <dcterms:modified xsi:type="dcterms:W3CDTF">2016-11-04T11:34:55Z</dcterms:modified>
  <cp:category/>
  <cp:version/>
  <cp:contentType/>
  <cp:contentStatus/>
</cp:coreProperties>
</file>