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<sst xmlns="http://schemas.openxmlformats.org/spreadsheetml/2006/main" count="79" uniqueCount="68">
  <si>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</si>
  <si>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</si>
  <si>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</si>
  <si>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</si>
  <si>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</si>
  <si>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</si>
  <si>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</si>
  <si>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</si>
  <si>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</si>
  <si>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</si>
  <si>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</si>
  <si>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</si>
  <si>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</si>
  <si>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</si>
  <si>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</si>
  <si>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</si>
  <si>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</si>
  <si>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</si>
  <si>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</si>
  <si>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</si>
  <si>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</si>
  <si>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</si>
  <si>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</si>
  <si>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</si>
  <si>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</si>
  <si>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</si>
  <si>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</si>
  <si>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</si>
  <si>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</si>
  <si>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</si>
  <si>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</si>
  <si>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</si>
  <si>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</si>
  <si>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</si>
  <si>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</si>
  <si>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</si>
  <si>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</si>
  <si>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</si>
  <si>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</si>
  <si>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</si>
  <si>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</si>
  <si>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</si>
  <si>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</si>
  <si>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</si>
  <si>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</si>
  <si>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</si>
  <si>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</si>
  <si>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</si>
  <si>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</si>
  <si>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</si>
  <si>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</si>
  <si>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</si>
  <si>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</si>
  <si>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</si>
  <si>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</si>
  <si>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</si>
  <si>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</si>
  <si>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</si>
  <si>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</si>
  <si>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>Итого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</si>
  <si>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</si>
  <si>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</si>
  <si>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</si>
  <si>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</si>
  <si>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t>Данные по объекту Кнауф 1 (осн.) за 8/16.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</si>
  <si>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по 31.10.2016р.</t>
    </r>
  </si>
  <si>
    <t>відс.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</si>
  <si>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ТОВ "Кнауф Гіпс Донбас"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</si>
</sst>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9" fontId="75" fillId="0" borderId="10" xfId="0" applyNumberFormat="1" applyFont="1" applyBorder="1" applyAlignment="1">
      <alignment horizontal="center" wrapText="1"/>
    </xf>
    <xf numFmtId="177" fontId="75" fillId="0" borderId="10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88" fillId="0" borderId="21" xfId="0" applyFont="1" applyBorder="1" applyAlignment="1">
      <alignment horizontal="center" vertical="center" textRotation="90" wrapText="1"/>
    </xf>
    <xf numFmtId="0" fontId="88" fillId="0" borderId="22" xfId="0" applyFont="1" applyBorder="1" applyAlignment="1">
      <alignment horizontal="center" vertical="center" textRotation="90" wrapText="1"/>
    </xf>
    <xf numFmtId="0" fontId="88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90" zoomScaleNormal="90" zoomScaleSheetLayoutView="100" zoomScalePageLayoutView="0" workbookViewId="0" topLeftCell="A28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4" t="s">
        <v>30</v>
      </c>
      <c r="C1" s="44"/>
      <c r="D1" s="44"/>
      <c r="E1" s="44"/>
      <c r="F1" s="44"/>
      <c r="G1" s="44"/>
      <c r="H1" s="44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4" t="s">
        <v>46</v>
      </c>
      <c r="C2" s="44"/>
      <c r="D2" s="44"/>
      <c r="E2" s="44"/>
      <c r="F2" s="44"/>
      <c r="G2" s="44"/>
      <c r="H2" s="44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5" t="s">
        <v>47</v>
      </c>
      <c r="C3" s="44"/>
      <c r="D3" s="44"/>
      <c r="E3" s="44"/>
      <c r="F3" s="44"/>
      <c r="G3" s="44"/>
      <c r="H3" s="44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4" t="s">
        <v>32</v>
      </c>
      <c r="C4" s="44"/>
      <c r="D4" s="44"/>
      <c r="E4" s="44"/>
      <c r="F4" s="44"/>
      <c r="G4" s="44"/>
      <c r="H4" s="44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4" t="s">
        <v>48</v>
      </c>
      <c r="C5" s="44"/>
      <c r="D5" s="44"/>
      <c r="E5" s="44"/>
      <c r="F5" s="44"/>
      <c r="G5" s="44"/>
      <c r="H5" s="44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7" ht="18" customHeight="1">
      <c r="B7" s="101" t="s">
        <v>67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46"/>
      <c r="AA7" s="46"/>
    </row>
    <row r="8" spans="2:27" ht="18" customHeight="1">
      <c r="B8" s="102" t="s">
        <v>65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46"/>
      <c r="AA8" s="46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93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99"/>
      <c r="U10" s="105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92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106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92"/>
      <c r="D12" s="96"/>
      <c r="E12" s="96"/>
      <c r="F12" s="96"/>
      <c r="G12" s="96"/>
      <c r="H12" s="96"/>
      <c r="I12" s="96"/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106"/>
      <c r="V12" s="94"/>
      <c r="W12" s="94"/>
      <c r="X12" s="94"/>
      <c r="Y12" s="94"/>
      <c r="Z12" s="3"/>
      <c r="AB12" s="6"/>
      <c r="AC12"/>
    </row>
    <row r="13" spans="2:29" ht="30" customHeight="1">
      <c r="B13" s="95"/>
      <c r="C13" s="92"/>
      <c r="D13" s="96"/>
      <c r="E13" s="96"/>
      <c r="F13" s="96"/>
      <c r="G13" s="96"/>
      <c r="H13" s="96"/>
      <c r="I13" s="96"/>
      <c r="J13" s="96"/>
      <c r="K13" s="96"/>
      <c r="L13" s="96"/>
      <c r="M13" s="95"/>
      <c r="N13" s="95"/>
      <c r="O13" s="95"/>
      <c r="P13" s="95"/>
      <c r="Q13" s="95"/>
      <c r="R13" s="95"/>
      <c r="S13" s="95"/>
      <c r="T13" s="95"/>
      <c r="U13" s="107"/>
      <c r="V13" s="95"/>
      <c r="W13" s="95"/>
      <c r="X13" s="95"/>
      <c r="Y13" s="95"/>
      <c r="Z13" s="3"/>
      <c r="AB13" s="6"/>
      <c r="AC13"/>
    </row>
    <row r="14" spans="2:29" ht="12.75">
      <c r="B14" s="14">
        <v>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>
        <v>0.7316</v>
      </c>
      <c r="P14" s="49"/>
      <c r="Q14" s="50"/>
      <c r="R14" s="49"/>
      <c r="S14" s="51"/>
      <c r="T14" s="49"/>
      <c r="U14" s="75"/>
      <c r="V14" s="75"/>
      <c r="W14" s="55"/>
      <c r="X14" s="8"/>
      <c r="Y14" s="89"/>
      <c r="AA14" s="4">
        <f aca="true" t="shared" si="0" ref="AA14:AA44">SUM(C14:N14)</f>
        <v>0</v>
      </c>
      <c r="AB14" s="29" t="str">
        <f>IF(AA14=100,"ОК"," ")</f>
        <v> </v>
      </c>
      <c r="AC14"/>
    </row>
    <row r="15" spans="2:29" ht="12.75">
      <c r="B15" s="14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v>0.7316</v>
      </c>
      <c r="P15" s="49"/>
      <c r="Q15" s="50"/>
      <c r="R15" s="49"/>
      <c r="S15" s="51"/>
      <c r="T15" s="49"/>
      <c r="U15" s="75"/>
      <c r="V15" s="75"/>
      <c r="W15" s="55"/>
      <c r="X15" s="40"/>
      <c r="Y15" s="15"/>
      <c r="AA15" s="4">
        <f t="shared" si="0"/>
        <v>0</v>
      </c>
      <c r="AB15" s="29" t="str">
        <f>IF(AA15=100,"ОК"," ")</f>
        <v> </v>
      </c>
      <c r="AC15"/>
    </row>
    <row r="16" spans="2:28" s="81" customFormat="1" ht="12.75" customHeight="1">
      <c r="B16" s="47">
        <v>3</v>
      </c>
      <c r="C16" s="48">
        <v>92.622</v>
      </c>
      <c r="D16" s="48">
        <v>3.9533</v>
      </c>
      <c r="E16" s="48">
        <v>0.9843</v>
      </c>
      <c r="F16" s="48">
        <v>0.127</v>
      </c>
      <c r="G16" s="48">
        <v>0.1974</v>
      </c>
      <c r="H16" s="48">
        <v>0.0143</v>
      </c>
      <c r="I16" s="48">
        <v>0.0552</v>
      </c>
      <c r="J16" s="48">
        <v>0.0446</v>
      </c>
      <c r="K16" s="48">
        <v>0.0594</v>
      </c>
      <c r="L16" s="48">
        <v>0.0087</v>
      </c>
      <c r="M16" s="48">
        <v>1.6187</v>
      </c>
      <c r="N16" s="48">
        <v>0.3151</v>
      </c>
      <c r="O16" s="48">
        <v>0.7378</v>
      </c>
      <c r="P16" s="49">
        <v>34.77</v>
      </c>
      <c r="Q16" s="50">
        <v>8305</v>
      </c>
      <c r="R16" s="49">
        <v>38.51</v>
      </c>
      <c r="S16" s="51">
        <v>9198</v>
      </c>
      <c r="T16" s="49">
        <v>49.64</v>
      </c>
      <c r="U16" s="49"/>
      <c r="V16" s="51"/>
      <c r="W16" s="71"/>
      <c r="X16" s="72"/>
      <c r="Y16" s="48"/>
      <c r="AA16" s="82">
        <f>SUM(C16:N16)</f>
        <v>100.00000000000001</v>
      </c>
      <c r="AB16" s="83"/>
    </row>
    <row r="17" spans="2:28" s="61" customFormat="1" ht="12.75">
      <c r="B17" s="47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>
        <v>0.7306</v>
      </c>
      <c r="P17" s="49"/>
      <c r="Q17" s="50"/>
      <c r="R17" s="49"/>
      <c r="S17" s="50"/>
      <c r="T17" s="49"/>
      <c r="U17" s="49"/>
      <c r="V17" s="51"/>
      <c r="W17" s="71"/>
      <c r="X17" s="72"/>
      <c r="Y17" s="48"/>
      <c r="AA17" s="62">
        <f>SUM(C17:N17)</f>
        <v>0</v>
      </c>
      <c r="AB17" s="63"/>
    </row>
    <row r="18" spans="2:29" ht="12.75">
      <c r="B18" s="14"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>
        <v>0.7374</v>
      </c>
      <c r="P18" s="49"/>
      <c r="Q18" s="50"/>
      <c r="R18" s="49"/>
      <c r="S18" s="51"/>
      <c r="T18" s="49"/>
      <c r="U18" s="75"/>
      <c r="V18" s="75"/>
      <c r="W18" s="55"/>
      <c r="X18" s="55"/>
      <c r="Y18" s="89"/>
      <c r="AA18" s="4">
        <f t="shared" si="0"/>
        <v>0</v>
      </c>
      <c r="AB18" s="29" t="str">
        <f aca="true" t="shared" si="1" ref="AB18:AB44">IF(AA18=100,"ОК"," ")</f>
        <v> </v>
      </c>
      <c r="AC18"/>
    </row>
    <row r="19" spans="2:29" ht="12.75">
      <c r="B19" s="14">
        <v>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v>0.7367</v>
      </c>
      <c r="P19" s="49"/>
      <c r="Q19" s="50"/>
      <c r="R19" s="49"/>
      <c r="S19" s="51"/>
      <c r="T19" s="49"/>
      <c r="U19" s="75"/>
      <c r="V19" s="75"/>
      <c r="W19" s="55"/>
      <c r="X19" s="55"/>
      <c r="Y19" s="89"/>
      <c r="AA19" s="4">
        <f t="shared" si="0"/>
        <v>0</v>
      </c>
      <c r="AB19" s="29" t="str">
        <f t="shared" si="1"/>
        <v> </v>
      </c>
      <c r="AC19"/>
    </row>
    <row r="20" spans="2:29" ht="12.75">
      <c r="B20" s="14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0.7309</v>
      </c>
      <c r="P20" s="49"/>
      <c r="Q20" s="50"/>
      <c r="R20" s="49"/>
      <c r="S20" s="50"/>
      <c r="T20" s="49"/>
      <c r="U20" s="51"/>
      <c r="V20" s="51"/>
      <c r="W20" s="78"/>
      <c r="X20" s="53"/>
      <c r="Y20" s="54"/>
      <c r="AA20" s="4">
        <f t="shared" si="0"/>
        <v>0</v>
      </c>
      <c r="AB20" s="29" t="str">
        <f t="shared" si="1"/>
        <v> </v>
      </c>
      <c r="AC20"/>
    </row>
    <row r="21" spans="2:28" s="81" customFormat="1" ht="12.75" customHeight="1">
      <c r="B21" s="47"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0.7318</v>
      </c>
      <c r="P21" s="49"/>
      <c r="Q21" s="50"/>
      <c r="R21" s="49"/>
      <c r="S21" s="50"/>
      <c r="T21" s="49"/>
      <c r="U21" s="51"/>
      <c r="V21" s="51"/>
      <c r="W21" s="78"/>
      <c r="X21" s="53"/>
      <c r="Y21" s="54"/>
      <c r="AA21" s="82">
        <f>SUM(C21:N21)</f>
        <v>0</v>
      </c>
      <c r="AB21" s="83"/>
    </row>
    <row r="22" spans="2:29" ht="15" customHeight="1">
      <c r="B22" s="14">
        <v>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>
        <v>0.7333</v>
      </c>
      <c r="P22" s="49"/>
      <c r="Q22" s="50"/>
      <c r="R22" s="49"/>
      <c r="S22" s="50"/>
      <c r="T22" s="49"/>
      <c r="U22" s="75"/>
      <c r="V22" s="75"/>
      <c r="W22" s="79"/>
      <c r="X22" s="79"/>
      <c r="Y22" s="79"/>
      <c r="AA22" s="4">
        <f t="shared" si="0"/>
        <v>0</v>
      </c>
      <c r="AB22" s="29" t="str">
        <f t="shared" si="1"/>
        <v> </v>
      </c>
      <c r="AC22"/>
    </row>
    <row r="23" spans="2:28" s="61" customFormat="1" ht="12.75">
      <c r="B23" s="47">
        <v>10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v>0.7361</v>
      </c>
      <c r="P23" s="49"/>
      <c r="Q23" s="50"/>
      <c r="R23" s="49"/>
      <c r="S23" s="50"/>
      <c r="T23" s="49"/>
      <c r="U23" s="51"/>
      <c r="V23" s="51"/>
      <c r="W23" s="71"/>
      <c r="X23" s="72"/>
      <c r="Y23" s="48"/>
      <c r="AA23" s="62">
        <f>SUM(C23:N23)</f>
        <v>0</v>
      </c>
      <c r="AB23" s="63"/>
    </row>
    <row r="24" spans="2:29" ht="12.75">
      <c r="B24" s="14">
        <v>11</v>
      </c>
      <c r="C24" s="48">
        <v>91.4341</v>
      </c>
      <c r="D24" s="48">
        <v>3.95</v>
      </c>
      <c r="E24" s="48">
        <v>1.138</v>
      </c>
      <c r="F24" s="48">
        <v>0.149</v>
      </c>
      <c r="G24" s="48">
        <v>0.2474</v>
      </c>
      <c r="H24" s="48">
        <v>0.0136</v>
      </c>
      <c r="I24" s="48">
        <v>0.0706</v>
      </c>
      <c r="J24" s="48">
        <v>0.0592</v>
      </c>
      <c r="K24" s="48">
        <v>0.1144</v>
      </c>
      <c r="L24" s="48">
        <v>0.01</v>
      </c>
      <c r="M24" s="48">
        <v>2.0997</v>
      </c>
      <c r="N24" s="48">
        <v>0.714</v>
      </c>
      <c r="O24" s="48">
        <v>0.7371</v>
      </c>
      <c r="P24" s="49">
        <v>34.71</v>
      </c>
      <c r="Q24" s="50">
        <v>8292</v>
      </c>
      <c r="R24" s="49">
        <v>38.43</v>
      </c>
      <c r="S24" s="50">
        <v>9180</v>
      </c>
      <c r="T24" s="49">
        <v>49.12</v>
      </c>
      <c r="U24" s="75">
        <v>-7.1</v>
      </c>
      <c r="V24" s="75">
        <v>-6.2</v>
      </c>
      <c r="W24" s="55" t="s">
        <v>66</v>
      </c>
      <c r="X24" s="55">
        <v>0.006</v>
      </c>
      <c r="Y24" s="89">
        <v>0.0001</v>
      </c>
      <c r="AA24" s="4">
        <f t="shared" si="0"/>
        <v>100.00000000000001</v>
      </c>
      <c r="AB24" s="29" t="str">
        <f t="shared" si="1"/>
        <v>ОК</v>
      </c>
      <c r="AC24"/>
    </row>
    <row r="25" spans="2:29" ht="12.75">
      <c r="B25" s="47">
        <v>12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v>0.7395</v>
      </c>
      <c r="P25" s="49"/>
      <c r="Q25" s="50"/>
      <c r="R25" s="49"/>
      <c r="S25" s="50"/>
      <c r="T25" s="49"/>
      <c r="U25" s="49"/>
      <c r="V25" s="75"/>
      <c r="W25" s="55"/>
      <c r="X25" s="55"/>
      <c r="Y25" s="89"/>
      <c r="AA25" s="4">
        <f t="shared" si="0"/>
        <v>0</v>
      </c>
      <c r="AB25" s="29" t="str">
        <f t="shared" si="1"/>
        <v> </v>
      </c>
      <c r="AC25"/>
    </row>
    <row r="26" spans="2:29" ht="12.75">
      <c r="B26" s="14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>
        <v>0.7433</v>
      </c>
      <c r="P26" s="49"/>
      <c r="Q26" s="50"/>
      <c r="R26" s="49"/>
      <c r="S26" s="50"/>
      <c r="T26" s="49"/>
      <c r="U26" s="75"/>
      <c r="V26" s="75"/>
      <c r="W26" s="55"/>
      <c r="X26" s="55"/>
      <c r="Y26" s="89"/>
      <c r="AA26" s="4">
        <f t="shared" si="0"/>
        <v>0</v>
      </c>
      <c r="AB26" s="29" t="str">
        <f t="shared" si="1"/>
        <v> </v>
      </c>
      <c r="AC26"/>
    </row>
    <row r="27" spans="2:29" ht="12.75">
      <c r="B27" s="47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>
        <v>0.7397</v>
      </c>
      <c r="P27" s="49"/>
      <c r="Q27" s="50"/>
      <c r="R27" s="49"/>
      <c r="S27" s="51"/>
      <c r="T27" s="49"/>
      <c r="U27" s="51"/>
      <c r="V27" s="51"/>
      <c r="W27" s="52"/>
      <c r="X27" s="53"/>
      <c r="Y27" s="54"/>
      <c r="AA27" s="4">
        <f>SUM(C27:N27)</f>
        <v>0</v>
      </c>
      <c r="AB27" s="29" t="str">
        <f>IF(AA27=100,"ОК"," ")</f>
        <v> </v>
      </c>
      <c r="AC27"/>
    </row>
    <row r="28" spans="2:28" s="85" customFormat="1" ht="12.75" customHeight="1">
      <c r="B28" s="47">
        <v>15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>
        <v>0.7395</v>
      </c>
      <c r="P28" s="65"/>
      <c r="Q28" s="66"/>
      <c r="R28" s="65"/>
      <c r="S28" s="67"/>
      <c r="T28" s="65"/>
      <c r="U28" s="67"/>
      <c r="V28" s="67"/>
      <c r="W28" s="78"/>
      <c r="X28" s="84"/>
      <c r="Y28" s="84"/>
      <c r="AA28" s="86">
        <f>SUM(C28:N28)</f>
        <v>0</v>
      </c>
      <c r="AB28" s="87"/>
    </row>
    <row r="29" spans="2:29" ht="12.75">
      <c r="B29" s="16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0.741</v>
      </c>
      <c r="P29" s="49"/>
      <c r="Q29" s="50"/>
      <c r="R29" s="49"/>
      <c r="S29" s="51"/>
      <c r="T29" s="49"/>
      <c r="U29" s="75"/>
      <c r="V29" s="75"/>
      <c r="W29" s="55"/>
      <c r="X29" s="55"/>
      <c r="Y29" s="89"/>
      <c r="AA29" s="4">
        <f t="shared" si="0"/>
        <v>0</v>
      </c>
      <c r="AB29" s="29" t="str">
        <f t="shared" si="1"/>
        <v> </v>
      </c>
      <c r="AC29"/>
    </row>
    <row r="30" spans="2:29" ht="12.75">
      <c r="B30" s="16"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v>0.7411</v>
      </c>
      <c r="P30" s="49"/>
      <c r="Q30" s="50"/>
      <c r="R30" s="49"/>
      <c r="S30" s="51"/>
      <c r="T30" s="49"/>
      <c r="U30" s="75"/>
      <c r="V30" s="75"/>
      <c r="W30" s="55"/>
      <c r="X30" s="55"/>
      <c r="Y30" s="89"/>
      <c r="AA30" s="4">
        <f t="shared" si="0"/>
        <v>0</v>
      </c>
      <c r="AB30" s="29" t="str">
        <f t="shared" si="1"/>
        <v> </v>
      </c>
      <c r="AC30"/>
    </row>
    <row r="31" spans="2:28" s="61" customFormat="1" ht="12.75">
      <c r="B31" s="47">
        <v>18</v>
      </c>
      <c r="C31" s="48">
        <v>91.3931</v>
      </c>
      <c r="D31" s="48">
        <v>4.3417</v>
      </c>
      <c r="E31" s="48">
        <v>1.0327</v>
      </c>
      <c r="F31" s="48">
        <v>0.1211</v>
      </c>
      <c r="G31" s="48">
        <v>0.1805</v>
      </c>
      <c r="H31" s="48">
        <v>0.0088</v>
      </c>
      <c r="I31" s="48">
        <v>0.043</v>
      </c>
      <c r="J31" s="48">
        <v>0.0325</v>
      </c>
      <c r="K31" s="48">
        <v>0.0477</v>
      </c>
      <c r="L31" s="48">
        <v>0.0108</v>
      </c>
      <c r="M31" s="48">
        <v>2.3235</v>
      </c>
      <c r="N31" s="48">
        <v>0.4646</v>
      </c>
      <c r="O31" s="48">
        <v>0.7482</v>
      </c>
      <c r="P31" s="49">
        <v>34.55</v>
      </c>
      <c r="Q31" s="50">
        <v>82.52</v>
      </c>
      <c r="R31" s="49">
        <v>38.26</v>
      </c>
      <c r="S31" s="51">
        <v>9138</v>
      </c>
      <c r="T31" s="49">
        <v>49.09</v>
      </c>
      <c r="U31" s="51"/>
      <c r="V31" s="51"/>
      <c r="W31" s="52"/>
      <c r="X31" s="53"/>
      <c r="Y31" s="54"/>
      <c r="AA31" s="62">
        <f>SUM(C31:N31)</f>
        <v>100.00000000000001</v>
      </c>
      <c r="AB31" s="63"/>
    </row>
    <row r="32" spans="2:28" s="68" customFormat="1" ht="12.75">
      <c r="B32" s="47"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0.7445</v>
      </c>
      <c r="P32" s="49"/>
      <c r="Q32" s="50"/>
      <c r="R32" s="49"/>
      <c r="S32" s="50"/>
      <c r="T32" s="49"/>
      <c r="U32" s="67"/>
      <c r="V32" s="67"/>
      <c r="W32" s="52"/>
      <c r="X32" s="53"/>
      <c r="Y32" s="54"/>
      <c r="AA32" s="69">
        <f>SUM(C32:N32)</f>
        <v>0</v>
      </c>
      <c r="AB32" s="70"/>
    </row>
    <row r="33" spans="2:29" ht="12.75">
      <c r="B33" s="16"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v>0.744</v>
      </c>
      <c r="P33" s="49"/>
      <c r="Q33" s="50"/>
      <c r="R33" s="49"/>
      <c r="S33" s="51"/>
      <c r="T33" s="49"/>
      <c r="U33" s="75"/>
      <c r="V33" s="75"/>
      <c r="W33" s="55"/>
      <c r="X33" s="55"/>
      <c r="Y33" s="89"/>
      <c r="AA33" s="4">
        <f t="shared" si="0"/>
        <v>0</v>
      </c>
      <c r="AB33" s="29" t="str">
        <f t="shared" si="1"/>
        <v> </v>
      </c>
      <c r="AC33"/>
    </row>
    <row r="34" spans="2:29" ht="12.75">
      <c r="B34" s="16">
        <v>21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0.7407</v>
      </c>
      <c r="P34" s="49"/>
      <c r="Q34" s="50"/>
      <c r="R34" s="49"/>
      <c r="S34" s="51"/>
      <c r="T34" s="49"/>
      <c r="U34" s="75"/>
      <c r="V34" s="75"/>
      <c r="W34" s="55"/>
      <c r="X34" s="55"/>
      <c r="Y34" s="89"/>
      <c r="AA34" s="4">
        <f t="shared" si="0"/>
        <v>0</v>
      </c>
      <c r="AB34" s="29" t="str">
        <f t="shared" si="1"/>
        <v> </v>
      </c>
      <c r="AC34"/>
    </row>
    <row r="35" spans="2:29" ht="12.75">
      <c r="B35" s="16">
        <v>22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>
        <v>0.7378</v>
      </c>
      <c r="P35" s="65"/>
      <c r="Q35" s="66"/>
      <c r="R35" s="65"/>
      <c r="S35" s="67"/>
      <c r="T35" s="65"/>
      <c r="U35" s="67"/>
      <c r="V35" s="67"/>
      <c r="W35" s="55"/>
      <c r="X35" s="55"/>
      <c r="Y35" s="89"/>
      <c r="AA35" s="4">
        <f t="shared" si="0"/>
        <v>0</v>
      </c>
      <c r="AB35" s="29" t="str">
        <f t="shared" si="1"/>
        <v> </v>
      </c>
      <c r="AC35"/>
    </row>
    <row r="36" spans="2:29" ht="12.75">
      <c r="B36" s="16">
        <v>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>
        <v>0.7318</v>
      </c>
      <c r="P36" s="65"/>
      <c r="Q36" s="66"/>
      <c r="R36" s="65"/>
      <c r="S36" s="67"/>
      <c r="T36" s="65"/>
      <c r="U36" s="75"/>
      <c r="V36" s="75"/>
      <c r="W36" s="55"/>
      <c r="X36" s="55"/>
      <c r="Y36" s="89"/>
      <c r="AA36" s="4">
        <f t="shared" si="0"/>
        <v>0</v>
      </c>
      <c r="AB36" s="29" t="str">
        <f t="shared" si="1"/>
        <v> </v>
      </c>
      <c r="AC36"/>
    </row>
    <row r="37" spans="2:28" s="68" customFormat="1" ht="12.75">
      <c r="B37" s="47">
        <v>24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>
        <v>0.7325</v>
      </c>
      <c r="P37" s="65"/>
      <c r="Q37" s="66"/>
      <c r="R37" s="65"/>
      <c r="S37" s="67"/>
      <c r="T37" s="65"/>
      <c r="U37" s="67"/>
      <c r="V37" s="67"/>
      <c r="W37" s="52"/>
      <c r="X37" s="53"/>
      <c r="Y37" s="54"/>
      <c r="AA37" s="69">
        <f>SUM(C37:N37)</f>
        <v>0</v>
      </c>
      <c r="AB37" s="70"/>
    </row>
    <row r="38" spans="2:28" s="85" customFormat="1" ht="12.75" customHeight="1">
      <c r="B38" s="47">
        <v>25</v>
      </c>
      <c r="C38" s="64">
        <v>90.935</v>
      </c>
      <c r="D38" s="64">
        <v>4.5343</v>
      </c>
      <c r="E38" s="64">
        <v>1.0251</v>
      </c>
      <c r="F38" s="64">
        <v>0.1014</v>
      </c>
      <c r="G38" s="64">
        <v>0.1573</v>
      </c>
      <c r="H38" s="64">
        <v>0.005</v>
      </c>
      <c r="I38" s="64">
        <v>0.0318</v>
      </c>
      <c r="J38" s="64">
        <v>0.0228</v>
      </c>
      <c r="K38" s="64">
        <v>0.0227</v>
      </c>
      <c r="L38" s="64">
        <v>0.0112</v>
      </c>
      <c r="M38" s="64">
        <v>2.7272</v>
      </c>
      <c r="N38" s="64">
        <v>0.4262</v>
      </c>
      <c r="O38" s="64">
        <v>0.7338</v>
      </c>
      <c r="P38" s="65">
        <v>34.38</v>
      </c>
      <c r="Q38" s="66">
        <v>8212</v>
      </c>
      <c r="R38" s="65">
        <v>38.07</v>
      </c>
      <c r="S38" s="67">
        <v>9094</v>
      </c>
      <c r="T38" s="65">
        <v>48.84</v>
      </c>
      <c r="U38" s="88"/>
      <c r="V38" s="67"/>
      <c r="W38" s="78"/>
      <c r="X38" s="84"/>
      <c r="Y38" s="84"/>
      <c r="AA38" s="86">
        <f>SUM(C38:N38)</f>
        <v>100</v>
      </c>
      <c r="AB38" s="87"/>
    </row>
    <row r="39" spans="2:28" s="61" customFormat="1" ht="12.75">
      <c r="B39" s="47">
        <v>26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>
        <v>0.7351</v>
      </c>
      <c r="P39" s="65"/>
      <c r="Q39" s="66"/>
      <c r="R39" s="65"/>
      <c r="S39" s="66"/>
      <c r="T39" s="65"/>
      <c r="U39" s="51"/>
      <c r="V39" s="51"/>
      <c r="W39" s="71"/>
      <c r="X39" s="72"/>
      <c r="Y39" s="48"/>
      <c r="AA39" s="69">
        <f>SUM(C39:N39)</f>
        <v>0</v>
      </c>
      <c r="AB39" s="63"/>
    </row>
    <row r="40" spans="2:29" ht="12.75">
      <c r="B40" s="16">
        <v>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>
        <v>0.734</v>
      </c>
      <c r="P40" s="65"/>
      <c r="Q40" s="66"/>
      <c r="R40" s="65"/>
      <c r="S40" s="67"/>
      <c r="T40" s="65"/>
      <c r="U40" s="41"/>
      <c r="V40" s="41"/>
      <c r="W40" s="40"/>
      <c r="X40" s="40"/>
      <c r="Y40" s="15"/>
      <c r="AA40" s="4">
        <f t="shared" si="0"/>
        <v>0</v>
      </c>
      <c r="AB40" s="29" t="str">
        <f t="shared" si="1"/>
        <v> </v>
      </c>
      <c r="AC40"/>
    </row>
    <row r="41" spans="2:29" ht="12.75">
      <c r="B41" s="16">
        <v>28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>
        <v>0.7323</v>
      </c>
      <c r="P41" s="65"/>
      <c r="Q41" s="66"/>
      <c r="R41" s="65"/>
      <c r="S41" s="67"/>
      <c r="T41" s="65"/>
      <c r="U41" s="41"/>
      <c r="V41" s="41"/>
      <c r="W41" s="40"/>
      <c r="X41" s="40"/>
      <c r="Y41" s="15"/>
      <c r="AA41" s="4">
        <f t="shared" si="0"/>
        <v>0</v>
      </c>
      <c r="AB41" s="29" t="str">
        <f t="shared" si="1"/>
        <v> </v>
      </c>
      <c r="AC41"/>
    </row>
    <row r="42" spans="2:29" ht="12.75" customHeight="1">
      <c r="B42" s="16">
        <v>29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>
        <v>0.733</v>
      </c>
      <c r="P42" s="65"/>
      <c r="Q42" s="66"/>
      <c r="R42" s="65"/>
      <c r="S42" s="67"/>
      <c r="T42" s="65"/>
      <c r="U42" s="41"/>
      <c r="V42" s="41"/>
      <c r="W42" s="40"/>
      <c r="X42" s="40"/>
      <c r="Y42" s="15"/>
      <c r="AA42" s="4">
        <f t="shared" si="0"/>
        <v>0</v>
      </c>
      <c r="AB42" s="29" t="str">
        <f t="shared" si="1"/>
        <v> </v>
      </c>
      <c r="AC42"/>
    </row>
    <row r="43" spans="2:29" ht="12.75" customHeight="1">
      <c r="B43" s="16">
        <v>30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>
        <v>0.7323</v>
      </c>
      <c r="P43" s="65"/>
      <c r="Q43" s="66"/>
      <c r="R43" s="65"/>
      <c r="S43" s="67"/>
      <c r="T43" s="65"/>
      <c r="U43" s="41"/>
      <c r="V43" s="41"/>
      <c r="W43" s="40"/>
      <c r="X43" s="40"/>
      <c r="Y43" s="15"/>
      <c r="AA43" s="4"/>
      <c r="AB43" s="29"/>
      <c r="AC43"/>
    </row>
    <row r="44" spans="2:29" ht="12.75" customHeight="1">
      <c r="B44" s="16">
        <v>31</v>
      </c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5">
        <v>0.7309</v>
      </c>
      <c r="P44" s="8"/>
      <c r="Q44" s="8"/>
      <c r="R44" s="8"/>
      <c r="S44" s="8"/>
      <c r="T44" s="75"/>
      <c r="U44" s="76"/>
      <c r="V44" s="76"/>
      <c r="W44" s="76"/>
      <c r="X44" s="76"/>
      <c r="Y44" s="77"/>
      <c r="AA44" s="4">
        <f t="shared" si="0"/>
        <v>0</v>
      </c>
      <c r="AB44" s="29" t="str">
        <f t="shared" si="1"/>
        <v> </v>
      </c>
      <c r="AC44"/>
    </row>
    <row r="45" spans="3:29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AA45" s="4"/>
      <c r="AB45" s="5"/>
      <c r="AC45"/>
    </row>
    <row r="46" spans="3:4" ht="12.75">
      <c r="C46" s="1"/>
      <c r="D46" s="1"/>
    </row>
    <row r="47" spans="3:29" s="1" customFormat="1" ht="15">
      <c r="C47" s="10" t="s">
        <v>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60</v>
      </c>
      <c r="Q47" s="10"/>
      <c r="R47" s="10"/>
      <c r="S47" s="10"/>
      <c r="T47" s="56"/>
      <c r="U47" s="57"/>
      <c r="V47" s="57"/>
      <c r="W47" s="91">
        <v>2016</v>
      </c>
      <c r="X47" s="91"/>
      <c r="Y47" s="58"/>
      <c r="AC47" s="59"/>
    </row>
    <row r="48" spans="4:29" s="1" customFormat="1" ht="12.75">
      <c r="D48" s="1" t="s">
        <v>27</v>
      </c>
      <c r="L48" s="2" t="s">
        <v>0</v>
      </c>
      <c r="O48" s="2"/>
      <c r="P48" s="60" t="s">
        <v>29</v>
      </c>
      <c r="Q48" s="60"/>
      <c r="T48" s="2"/>
      <c r="W48" s="2"/>
      <c r="X48" s="2" t="s">
        <v>16</v>
      </c>
      <c r="AC48" s="59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61</v>
      </c>
      <c r="Q49" s="10"/>
      <c r="R49" s="10"/>
      <c r="S49" s="10"/>
      <c r="T49" s="10"/>
      <c r="U49" s="57"/>
      <c r="V49" s="57"/>
      <c r="W49" s="91">
        <v>2016</v>
      </c>
      <c r="X49" s="91"/>
      <c r="Y49" s="10"/>
      <c r="AC49" s="59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59"/>
    </row>
    <row r="53" spans="3:10" ht="12.75">
      <c r="C53" s="90"/>
      <c r="D53" s="36"/>
      <c r="E53" s="36"/>
      <c r="F53" s="36"/>
      <c r="G53" s="36"/>
      <c r="H53" s="36"/>
      <c r="I53" s="36"/>
      <c r="J53" s="36"/>
    </row>
  </sheetData>
  <sheetProtection/>
  <mergeCells count="32">
    <mergeCell ref="C6:AA6"/>
    <mergeCell ref="Y10:Y13"/>
    <mergeCell ref="U10:U13"/>
    <mergeCell ref="D11:D13"/>
    <mergeCell ref="G11:G13"/>
    <mergeCell ref="W49:X49"/>
    <mergeCell ref="W10:W13"/>
    <mergeCell ref="X10:X13"/>
    <mergeCell ref="N11:N13"/>
    <mergeCell ref="V10:V13"/>
    <mergeCell ref="B10:B13"/>
    <mergeCell ref="F11:F13"/>
    <mergeCell ref="P11:P13"/>
    <mergeCell ref="R11:R13"/>
    <mergeCell ref="L11:L13"/>
    <mergeCell ref="E11:E13"/>
    <mergeCell ref="C10:N10"/>
    <mergeCell ref="B7:Y7"/>
    <mergeCell ref="Q11:Q13"/>
    <mergeCell ref="S11:S13"/>
    <mergeCell ref="O10:T10"/>
    <mergeCell ref="B8:Y8"/>
    <mergeCell ref="W47:X47"/>
    <mergeCell ref="C11:C13"/>
    <mergeCell ref="M11:M13"/>
    <mergeCell ref="T11:T13"/>
    <mergeCell ref="H11:H13"/>
    <mergeCell ref="O11:O13"/>
    <mergeCell ref="I11:I13"/>
    <mergeCell ref="C45:Y45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7">
      <selection activeCell="X37" sqref="X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3" t="s">
        <v>30</v>
      </c>
      <c r="C1" s="73"/>
      <c r="D1" s="73"/>
      <c r="E1" s="73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3" t="s">
        <v>31</v>
      </c>
      <c r="C2" s="73"/>
      <c r="D2" s="73"/>
      <c r="E2" s="73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4" t="s">
        <v>51</v>
      </c>
      <c r="C3" s="74"/>
      <c r="D3" s="74"/>
      <c r="E3" s="73"/>
      <c r="F3" s="37"/>
      <c r="G3" s="37"/>
      <c r="H3" s="37"/>
      <c r="I3" s="36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08" t="s">
        <v>36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9"/>
    </row>
    <row r="6" spans="2:29" ht="18" customHeight="1">
      <c r="B6" s="101" t="s">
        <v>67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46"/>
      <c r="AA6" s="46"/>
      <c r="AC6" s="6"/>
    </row>
    <row r="7" spans="2:29" ht="18" customHeight="1">
      <c r="B7" s="102" t="s">
        <v>65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46"/>
      <c r="AA7" s="46"/>
      <c r="AC7" s="6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93" t="s">
        <v>26</v>
      </c>
      <c r="C9" s="98" t="s">
        <v>41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10" t="s">
        <v>42</v>
      </c>
      <c r="X9" s="111" t="s">
        <v>44</v>
      </c>
      <c r="Y9" s="21"/>
      <c r="Z9"/>
    </row>
    <row r="10" spans="2:26" ht="48.75" customHeight="1">
      <c r="B10" s="94"/>
      <c r="C10" s="92" t="s">
        <v>56</v>
      </c>
      <c r="D10" s="96"/>
      <c r="E10" s="96"/>
      <c r="F10" s="96"/>
      <c r="G10" s="96"/>
      <c r="H10" s="96"/>
      <c r="I10" s="96"/>
      <c r="J10" s="96"/>
      <c r="K10" s="96"/>
      <c r="L10" s="96"/>
      <c r="M10" s="93"/>
      <c r="N10" s="93"/>
      <c r="O10" s="93"/>
      <c r="P10" s="93"/>
      <c r="Q10" s="93"/>
      <c r="R10" s="93"/>
      <c r="S10" s="93"/>
      <c r="T10" s="93"/>
      <c r="U10" s="93"/>
      <c r="V10" s="116"/>
      <c r="W10" s="110"/>
      <c r="X10" s="112"/>
      <c r="Y10" s="21"/>
      <c r="Z10"/>
    </row>
    <row r="11" spans="2:26" ht="15.75" customHeight="1">
      <c r="B11" s="94"/>
      <c r="C11" s="92"/>
      <c r="D11" s="96"/>
      <c r="E11" s="96"/>
      <c r="F11" s="96"/>
      <c r="G11" s="96"/>
      <c r="H11" s="96"/>
      <c r="I11" s="96"/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117"/>
      <c r="W11" s="110"/>
      <c r="X11" s="112"/>
      <c r="Y11" s="21"/>
      <c r="Z11"/>
    </row>
    <row r="12" spans="2:26" ht="30" customHeight="1">
      <c r="B12" s="109"/>
      <c r="C12" s="92"/>
      <c r="D12" s="96"/>
      <c r="E12" s="96"/>
      <c r="F12" s="96"/>
      <c r="G12" s="96"/>
      <c r="H12" s="96"/>
      <c r="I12" s="96"/>
      <c r="J12" s="96"/>
      <c r="K12" s="96"/>
      <c r="L12" s="96"/>
      <c r="M12" s="95"/>
      <c r="N12" s="95"/>
      <c r="O12" s="95"/>
      <c r="P12" s="95"/>
      <c r="Q12" s="95"/>
      <c r="R12" s="95"/>
      <c r="S12" s="95"/>
      <c r="T12" s="95"/>
      <c r="U12" s="95"/>
      <c r="V12" s="118"/>
      <c r="W12" s="110"/>
      <c r="X12" s="113"/>
      <c r="Y12" s="21"/>
      <c r="Z12"/>
    </row>
    <row r="13" spans="2:27" ht="15.75" customHeight="1">
      <c r="B13" s="14">
        <v>1</v>
      </c>
      <c r="C13" s="80">
        <v>45083.48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2">
        <f>SUM(C13:V13)</f>
        <v>45083.48</v>
      </c>
      <c r="X13" s="43">
        <v>35.01</v>
      </c>
      <c r="Y13" s="22"/>
      <c r="Z13" s="115" t="s">
        <v>45</v>
      </c>
      <c r="AA13" s="115"/>
    </row>
    <row r="14" spans="2:27" ht="15.75">
      <c r="B14" s="14">
        <v>2</v>
      </c>
      <c r="C14" s="80">
        <v>52573.23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2">
        <f aca="true" t="shared" si="0" ref="W14:W43">SUM(C14:V14)</f>
        <v>52573.23</v>
      </c>
      <c r="X14" s="30">
        <f>IF(Паспорт!P15&gt;0,Паспорт!P15,X13)</f>
        <v>35.01</v>
      </c>
      <c r="Y14" s="22"/>
      <c r="Z14" s="115"/>
      <c r="AA14" s="115"/>
    </row>
    <row r="15" spans="2:27" ht="15.75">
      <c r="B15" s="14">
        <v>3</v>
      </c>
      <c r="C15" s="80">
        <v>73907.05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2">
        <f t="shared" si="0"/>
        <v>73907.05</v>
      </c>
      <c r="X15" s="30">
        <f>IF(Паспорт!P16&gt;0,Паспорт!P16,X14)</f>
        <v>34.77</v>
      </c>
      <c r="Y15" s="22"/>
      <c r="Z15" s="115"/>
      <c r="AA15" s="115"/>
    </row>
    <row r="16" spans="2:27" ht="15.75">
      <c r="B16" s="14">
        <v>4</v>
      </c>
      <c r="C16" s="80">
        <v>47743.93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2">
        <f t="shared" si="0"/>
        <v>47743.93</v>
      </c>
      <c r="X16" s="30">
        <f>IF(Паспорт!P17&gt;0,Паспорт!P17,X15)</f>
        <v>34.77</v>
      </c>
      <c r="Y16" s="22"/>
      <c r="Z16" s="115"/>
      <c r="AA16" s="115"/>
    </row>
    <row r="17" spans="2:27" ht="15.75">
      <c r="B17" s="14">
        <v>5</v>
      </c>
      <c r="C17" s="80">
        <v>45892.74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2">
        <f t="shared" si="0"/>
        <v>45892.74</v>
      </c>
      <c r="X17" s="30">
        <f>IF(Паспорт!P18&gt;0,Паспорт!P18,X16)</f>
        <v>34.77</v>
      </c>
      <c r="Y17" s="22"/>
      <c r="Z17" s="115"/>
      <c r="AA17" s="115"/>
    </row>
    <row r="18" spans="2:27" ht="15.75" customHeight="1">
      <c r="B18" s="14">
        <v>6</v>
      </c>
      <c r="C18" s="80">
        <v>41533.58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2">
        <f t="shared" si="0"/>
        <v>41533.58</v>
      </c>
      <c r="X18" s="30">
        <f>IF(Паспорт!P19&gt;0,Паспорт!P19,X17)</f>
        <v>34.77</v>
      </c>
      <c r="Y18" s="22"/>
      <c r="Z18" s="115"/>
      <c r="AA18" s="115"/>
    </row>
    <row r="19" spans="2:27" ht="15.75">
      <c r="B19" s="14">
        <v>7</v>
      </c>
      <c r="C19" s="80">
        <v>57730.65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2">
        <f t="shared" si="0"/>
        <v>57730.65</v>
      </c>
      <c r="X19" s="30">
        <f>IF(Паспорт!P20&gt;0,Паспорт!P20,X18)</f>
        <v>34.77</v>
      </c>
      <c r="Y19" s="22"/>
      <c r="Z19" s="115"/>
      <c r="AA19" s="115"/>
    </row>
    <row r="20" spans="2:27" ht="15.75">
      <c r="B20" s="14">
        <v>8</v>
      </c>
      <c r="C20" s="80">
        <v>105926.3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2">
        <f t="shared" si="0"/>
        <v>105926.3</v>
      </c>
      <c r="X20" s="30">
        <f>IF(Паспорт!P21&gt;0,Паспорт!P21,X19)</f>
        <v>34.77</v>
      </c>
      <c r="Y20" s="22"/>
      <c r="Z20" s="115"/>
      <c r="AA20" s="115"/>
    </row>
    <row r="21" spans="2:26" ht="15" customHeight="1">
      <c r="B21" s="14">
        <v>9</v>
      </c>
      <c r="C21" s="80">
        <v>110676.2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>
        <f t="shared" si="0"/>
        <v>110676.2</v>
      </c>
      <c r="X21" s="30">
        <f>IF(Паспорт!P22&gt;0,Паспорт!P22,X20)</f>
        <v>34.77</v>
      </c>
      <c r="Y21" s="22"/>
      <c r="Z21" s="28"/>
    </row>
    <row r="22" spans="2:26" ht="15.75">
      <c r="B22" s="14">
        <v>10</v>
      </c>
      <c r="C22" s="80">
        <v>117641.3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2">
        <f t="shared" si="0"/>
        <v>117641.3</v>
      </c>
      <c r="X22" s="30">
        <f>IF(Паспорт!P23&gt;0,Паспорт!P23,X21)</f>
        <v>34.77</v>
      </c>
      <c r="Y22" s="22"/>
      <c r="Z22" s="28"/>
    </row>
    <row r="23" spans="2:26" ht="15.75">
      <c r="B23" s="14">
        <v>11</v>
      </c>
      <c r="C23" s="80">
        <v>123455.4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>
        <f t="shared" si="0"/>
        <v>123455.4</v>
      </c>
      <c r="X23" s="30">
        <f>IF(Паспорт!P24&gt;0,Паспорт!P24,X22)</f>
        <v>34.71</v>
      </c>
      <c r="Y23" s="22"/>
      <c r="Z23" s="28"/>
    </row>
    <row r="24" spans="2:26" ht="15.75">
      <c r="B24" s="14">
        <v>12</v>
      </c>
      <c r="C24" s="80">
        <v>101962.5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2">
        <f t="shared" si="0"/>
        <v>101962.5</v>
      </c>
      <c r="X24" s="30">
        <f>IF(Паспорт!P25&gt;0,Паспорт!P25,X23)</f>
        <v>34.71</v>
      </c>
      <c r="Y24" s="22"/>
      <c r="Z24" s="28"/>
    </row>
    <row r="25" spans="2:26" ht="15.75">
      <c r="B25" s="14">
        <v>13</v>
      </c>
      <c r="C25" s="80">
        <v>99521.49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2">
        <f t="shared" si="0"/>
        <v>99521.49</v>
      </c>
      <c r="X25" s="30">
        <f>IF(Паспорт!P26&gt;0,Паспорт!P26,X24)</f>
        <v>34.71</v>
      </c>
      <c r="Y25" s="22"/>
      <c r="Z25" s="28"/>
    </row>
    <row r="26" spans="2:26" ht="15.75">
      <c r="B26" s="14">
        <v>14</v>
      </c>
      <c r="C26" s="80">
        <v>16799.98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2">
        <f t="shared" si="0"/>
        <v>16799.98</v>
      </c>
      <c r="X26" s="30">
        <f>IF(Паспорт!P27&gt;0,Паспорт!P27,X25)</f>
        <v>34.71</v>
      </c>
      <c r="Y26" s="22"/>
      <c r="Z26" s="28"/>
    </row>
    <row r="27" spans="2:26" ht="15.75">
      <c r="B27" s="14">
        <v>15</v>
      </c>
      <c r="C27" s="80">
        <v>91856.87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>
        <f t="shared" si="0"/>
        <v>91856.87</v>
      </c>
      <c r="X27" s="30">
        <f>IF(Паспорт!P28&gt;0,Паспорт!P28,X26)</f>
        <v>34.71</v>
      </c>
      <c r="Y27" s="22"/>
      <c r="Z27" s="28"/>
    </row>
    <row r="28" spans="2:26" ht="15.75">
      <c r="B28" s="16">
        <v>16</v>
      </c>
      <c r="C28" s="80">
        <v>114464.8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2">
        <f t="shared" si="0"/>
        <v>114464.8</v>
      </c>
      <c r="X28" s="30">
        <f>IF(Паспорт!P29&gt;0,Паспорт!P29,X27)</f>
        <v>34.71</v>
      </c>
      <c r="Y28" s="22"/>
      <c r="Z28" s="28"/>
    </row>
    <row r="29" spans="2:26" ht="15.75">
      <c r="B29" s="16">
        <v>17</v>
      </c>
      <c r="C29" s="80">
        <v>118997.4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2">
        <f t="shared" si="0"/>
        <v>118997.4</v>
      </c>
      <c r="X29" s="30">
        <f>IF(Паспорт!P30&gt;0,Паспорт!P30,X28)</f>
        <v>34.71</v>
      </c>
      <c r="Y29" s="22"/>
      <c r="Z29" s="28"/>
    </row>
    <row r="30" spans="2:26" ht="15.75">
      <c r="B30" s="16">
        <v>18</v>
      </c>
      <c r="C30" s="80">
        <v>110540.2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2">
        <f t="shared" si="0"/>
        <v>110540.2</v>
      </c>
      <c r="X30" s="30">
        <f>IF(Паспорт!P31&gt;0,Паспорт!P31,X29)</f>
        <v>34.55</v>
      </c>
      <c r="Y30" s="22"/>
      <c r="Z30" s="28"/>
    </row>
    <row r="31" spans="2:26" ht="15.75">
      <c r="B31" s="16">
        <v>19</v>
      </c>
      <c r="C31" s="80">
        <v>48877.11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2">
        <f t="shared" si="0"/>
        <v>48877.11</v>
      </c>
      <c r="X31" s="30">
        <f>IF(Паспорт!P32&gt;0,Паспорт!P32,X30)</f>
        <v>34.55</v>
      </c>
      <c r="Y31" s="22"/>
      <c r="Z31" s="28"/>
    </row>
    <row r="32" spans="2:26" ht="15.75">
      <c r="B32" s="16">
        <v>20</v>
      </c>
      <c r="C32" s="80">
        <v>36905.12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2">
        <f t="shared" si="0"/>
        <v>36905.12</v>
      </c>
      <c r="X32" s="30">
        <f>IF(Паспорт!P33&gt;0,Паспорт!P33,X31)</f>
        <v>34.55</v>
      </c>
      <c r="Y32" s="22"/>
      <c r="Z32" s="28"/>
    </row>
    <row r="33" spans="2:26" ht="15.75">
      <c r="B33" s="16">
        <v>21</v>
      </c>
      <c r="C33" s="80">
        <v>23712.98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>
        <f t="shared" si="0"/>
        <v>23712.98</v>
      </c>
      <c r="X33" s="30">
        <f>IF(Паспорт!P34&gt;0,Паспорт!P34,X32)</f>
        <v>34.55</v>
      </c>
      <c r="Y33" s="22"/>
      <c r="Z33" s="28"/>
    </row>
    <row r="34" spans="2:26" ht="15.75">
      <c r="B34" s="16">
        <v>22</v>
      </c>
      <c r="C34" s="80">
        <v>62460.28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2">
        <f t="shared" si="0"/>
        <v>62460.28</v>
      </c>
      <c r="X34" s="30">
        <f>IF(Паспорт!P35&gt;0,Паспорт!P35,X33)</f>
        <v>34.55</v>
      </c>
      <c r="Y34" s="22"/>
      <c r="Z34" s="28"/>
    </row>
    <row r="35" spans="2:26" ht="15.75">
      <c r="B35" s="16">
        <v>23</v>
      </c>
      <c r="C35" s="80">
        <v>64620.59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2">
        <f t="shared" si="0"/>
        <v>64620.59</v>
      </c>
      <c r="X35" s="30">
        <f>IF(Паспорт!P36&gt;0,Паспорт!P36,X34)</f>
        <v>34.55</v>
      </c>
      <c r="Y35" s="22"/>
      <c r="Z35" s="28"/>
    </row>
    <row r="36" spans="2:26" ht="15.75">
      <c r="B36" s="16">
        <v>24</v>
      </c>
      <c r="C36" s="80">
        <v>44706.51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2">
        <f t="shared" si="0"/>
        <v>44706.51</v>
      </c>
      <c r="X36" s="30">
        <f>IF(Паспорт!P37&gt;0,Паспорт!P37,X35)</f>
        <v>34.55</v>
      </c>
      <c r="Y36" s="22"/>
      <c r="Z36" s="28"/>
    </row>
    <row r="37" spans="2:26" ht="15.75">
      <c r="B37" s="16">
        <v>25</v>
      </c>
      <c r="C37" s="80">
        <v>52863.01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>
        <f t="shared" si="0"/>
        <v>52863.01</v>
      </c>
      <c r="X37" s="30">
        <f>IF(Паспорт!P38&gt;0,Паспорт!P38,X36)</f>
        <v>34.38</v>
      </c>
      <c r="Y37" s="22"/>
      <c r="Z37" s="28"/>
    </row>
    <row r="38" spans="2:26" ht="15.75">
      <c r="B38" s="16">
        <v>26</v>
      </c>
      <c r="C38" s="80">
        <v>74434.93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2">
        <f t="shared" si="0"/>
        <v>74434.93</v>
      </c>
      <c r="X38" s="30">
        <f>IF(Паспорт!P39&gt;0,Паспорт!P39,X37)</f>
        <v>34.38</v>
      </c>
      <c r="Y38" s="22"/>
      <c r="Z38" s="28"/>
    </row>
    <row r="39" spans="2:26" ht="15.75">
      <c r="B39" s="16">
        <v>27</v>
      </c>
      <c r="C39" s="80">
        <v>113210.8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>
        <f t="shared" si="0"/>
        <v>113210.8</v>
      </c>
      <c r="X39" s="30">
        <f>IF(Паспорт!P40&gt;0,Паспорт!P40,X38)</f>
        <v>34.38</v>
      </c>
      <c r="Y39" s="22"/>
      <c r="Z39" s="28"/>
    </row>
    <row r="40" spans="2:26" ht="15.75">
      <c r="B40" s="16">
        <v>28</v>
      </c>
      <c r="C40" s="80">
        <v>100160.7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2">
        <f t="shared" si="0"/>
        <v>100160.7</v>
      </c>
      <c r="X40" s="30">
        <f>IF(Паспорт!P41&gt;0,Паспорт!P41,X39)</f>
        <v>34.38</v>
      </c>
      <c r="Y40" s="22"/>
      <c r="Z40" s="28"/>
    </row>
    <row r="41" spans="2:26" ht="12.75" customHeight="1">
      <c r="B41" s="16">
        <v>29</v>
      </c>
      <c r="C41" s="80">
        <v>104618.4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>
        <f t="shared" si="0"/>
        <v>104618.4</v>
      </c>
      <c r="X41" s="30">
        <f>IF(Паспорт!P42&gt;0,Паспорт!P42,X40)</f>
        <v>34.38</v>
      </c>
      <c r="Y41" s="22"/>
      <c r="Z41" s="28"/>
    </row>
    <row r="42" spans="2:26" ht="12.75" customHeight="1">
      <c r="B42" s="16">
        <v>30</v>
      </c>
      <c r="C42" s="80">
        <v>101771.9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2">
        <f>SUM(C42:V42)</f>
        <v>101771.9</v>
      </c>
      <c r="X42" s="30">
        <f>IF(Паспорт!P43&gt;0,Паспорт!P43,X41)</f>
        <v>34.38</v>
      </c>
      <c r="Y42" s="22"/>
      <c r="Z42" s="28"/>
    </row>
    <row r="43" spans="2:26" ht="12.75" customHeight="1">
      <c r="B43" s="16">
        <v>31</v>
      </c>
      <c r="C43" s="80">
        <v>109705.4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>
        <f t="shared" si="0"/>
        <v>109705.4</v>
      </c>
      <c r="X43" s="30">
        <f>IF(Паспорт!P43&gt;0,Паспорт!P43,X41)</f>
        <v>34.38</v>
      </c>
      <c r="Y43" s="22"/>
      <c r="Z43" s="28"/>
    </row>
    <row r="44" spans="2:27" ht="66" customHeight="1">
      <c r="B44" s="16" t="s">
        <v>42</v>
      </c>
      <c r="C44" s="34">
        <f aca="true" t="shared" si="1" ref="C44:W44">SUM(C13:C43)</f>
        <v>2414354.83</v>
      </c>
      <c r="D44" s="34">
        <f t="shared" si="1"/>
        <v>0</v>
      </c>
      <c r="E44" s="34">
        <f t="shared" si="1"/>
        <v>0</v>
      </c>
      <c r="F44" s="34">
        <f t="shared" si="1"/>
        <v>0</v>
      </c>
      <c r="G44" s="34">
        <f t="shared" si="1"/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  <c r="V44" s="34">
        <f t="shared" si="1"/>
        <v>0</v>
      </c>
      <c r="W44" s="33">
        <f t="shared" si="1"/>
        <v>2414354.83</v>
      </c>
      <c r="X44" s="31">
        <f>SUMPRODUCT(X13:X43,W13:W43)/SUM(W13:W43)</f>
        <v>34.621336965909016</v>
      </c>
      <c r="Y44" s="27"/>
      <c r="Z44" s="114" t="s">
        <v>43</v>
      </c>
      <c r="AA44" s="114"/>
    </row>
    <row r="45" spans="2:26" ht="14.25" customHeight="1" hidden="1">
      <c r="B45" s="7">
        <v>31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3"/>
      <c r="Z45"/>
    </row>
    <row r="46" spans="3:26" ht="12.75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24"/>
      <c r="Z46"/>
    </row>
    <row r="47" spans="3:4" ht="12.75">
      <c r="C47" s="1"/>
      <c r="D47" s="1"/>
    </row>
    <row r="48" spans="2:25" ht="15">
      <c r="B48" s="35"/>
      <c r="C48" s="10" t="s">
        <v>62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 t="s">
        <v>63</v>
      </c>
      <c r="X48" s="11"/>
      <c r="Y48" s="25"/>
    </row>
    <row r="49" spans="3:25" ht="12.75">
      <c r="C49" s="1"/>
      <c r="D49" s="1" t="s">
        <v>39</v>
      </c>
      <c r="O49" s="2"/>
      <c r="P49" s="13" t="s">
        <v>52</v>
      </c>
      <c r="Q49" s="13"/>
      <c r="W49" s="12" t="s">
        <v>53</v>
      </c>
      <c r="Y49" s="2"/>
    </row>
    <row r="50" spans="3:25" ht="18" customHeight="1">
      <c r="C50" s="10" t="s">
        <v>37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38</v>
      </c>
      <c r="Q50" s="11"/>
      <c r="R50" s="11"/>
      <c r="S50" s="11"/>
      <c r="T50" s="11"/>
      <c r="U50" s="11"/>
      <c r="V50" s="11"/>
      <c r="W50" s="11" t="s">
        <v>54</v>
      </c>
      <c r="X50" s="11"/>
      <c r="Y50" s="26"/>
    </row>
    <row r="51" spans="3:25" ht="12.75">
      <c r="C51" s="1"/>
      <c r="D51" s="1" t="s">
        <v>40</v>
      </c>
      <c r="O51" s="2"/>
      <c r="P51" s="12" t="s">
        <v>55</v>
      </c>
      <c r="Q51" s="12"/>
      <c r="W51" s="12" t="s">
        <v>53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8">
      <selection activeCell="B35" sqref="B35"/>
    </sheetView>
  </sheetViews>
  <sheetFormatPr defaultColWidth="9.00390625" defaultRowHeight="12.75"/>
  <sheetData>
    <row r="1" ht="12.75">
      <c r="A1" t="s">
        <v>64</v>
      </c>
    </row>
    <row r="2" spans="1:3" ht="12.75">
      <c r="A2" t="s">
        <v>57</v>
      </c>
      <c r="B2" t="s">
        <v>58</v>
      </c>
      <c r="C2" t="s">
        <v>58</v>
      </c>
    </row>
    <row r="3" spans="1:5" ht="12.75">
      <c r="A3">
        <v>1</v>
      </c>
      <c r="B3">
        <v>0</v>
      </c>
      <c r="C3">
        <v>45083.48</v>
      </c>
      <c r="E3">
        <f>B3+C3</f>
        <v>45083.48</v>
      </c>
    </row>
    <row r="4" spans="1:5" ht="12.75">
      <c r="A4">
        <v>2</v>
      </c>
      <c r="B4">
        <v>25022.2</v>
      </c>
      <c r="C4">
        <v>27551.03</v>
      </c>
      <c r="E4">
        <f aca="true" t="shared" si="0" ref="E4:E33">B4+C4</f>
        <v>52573.229999999996</v>
      </c>
    </row>
    <row r="5" spans="1:5" ht="12.75">
      <c r="A5">
        <v>3</v>
      </c>
      <c r="B5">
        <v>36350.48</v>
      </c>
      <c r="C5">
        <v>37556.57</v>
      </c>
      <c r="E5">
        <f t="shared" si="0"/>
        <v>73907.05</v>
      </c>
    </row>
    <row r="6" spans="1:5" ht="12.75">
      <c r="A6">
        <v>4</v>
      </c>
      <c r="B6">
        <v>23482.87</v>
      </c>
      <c r="C6">
        <v>24261.06</v>
      </c>
      <c r="E6">
        <f t="shared" si="0"/>
        <v>47743.93</v>
      </c>
    </row>
    <row r="7" spans="1:5" ht="12.75">
      <c r="A7">
        <v>5</v>
      </c>
      <c r="B7">
        <v>22577.32</v>
      </c>
      <c r="C7">
        <v>23315.42</v>
      </c>
      <c r="E7">
        <f t="shared" si="0"/>
        <v>45892.74</v>
      </c>
    </row>
    <row r="8" spans="1:5" ht="12.75">
      <c r="A8">
        <v>6</v>
      </c>
      <c r="B8">
        <v>20432.04</v>
      </c>
      <c r="C8">
        <v>21101.54</v>
      </c>
      <c r="E8">
        <f t="shared" si="0"/>
        <v>41533.58</v>
      </c>
    </row>
    <row r="9" spans="1:5" ht="12.75">
      <c r="A9">
        <v>7</v>
      </c>
      <c r="B9">
        <v>940.45</v>
      </c>
      <c r="C9">
        <v>56790.2</v>
      </c>
      <c r="E9">
        <f t="shared" si="0"/>
        <v>57730.649999999994</v>
      </c>
    </row>
    <row r="10" spans="1:5" ht="12.75">
      <c r="A10">
        <v>8</v>
      </c>
      <c r="B10">
        <v>52119.23</v>
      </c>
      <c r="C10">
        <v>53807.02</v>
      </c>
      <c r="E10">
        <f t="shared" si="0"/>
        <v>105926.25</v>
      </c>
    </row>
    <row r="11" spans="1:5" ht="12.75">
      <c r="A11">
        <v>9</v>
      </c>
      <c r="B11">
        <v>54452.96</v>
      </c>
      <c r="C11">
        <v>56223.23</v>
      </c>
      <c r="E11">
        <f t="shared" si="0"/>
        <v>110676.19</v>
      </c>
    </row>
    <row r="12" spans="1:5" ht="12.75">
      <c r="A12">
        <v>10</v>
      </c>
      <c r="B12">
        <v>57879.18</v>
      </c>
      <c r="C12">
        <v>59762.13</v>
      </c>
      <c r="E12">
        <f t="shared" si="0"/>
        <v>117641.31</v>
      </c>
    </row>
    <row r="13" spans="1:5" ht="12.75">
      <c r="A13">
        <v>11</v>
      </c>
      <c r="B13">
        <v>61275.4</v>
      </c>
      <c r="C13">
        <v>62179.95</v>
      </c>
      <c r="E13">
        <f t="shared" si="0"/>
        <v>123455.35</v>
      </c>
    </row>
    <row r="14" spans="1:5" ht="12.75">
      <c r="A14">
        <v>12</v>
      </c>
      <c r="B14">
        <v>50164.07</v>
      </c>
      <c r="C14">
        <v>51798.44</v>
      </c>
      <c r="E14">
        <f t="shared" si="0"/>
        <v>101962.51000000001</v>
      </c>
    </row>
    <row r="15" spans="1:5" ht="12.75">
      <c r="A15">
        <v>13</v>
      </c>
      <c r="B15">
        <v>48960.74</v>
      </c>
      <c r="C15">
        <v>50560.75</v>
      </c>
      <c r="E15">
        <f t="shared" si="0"/>
        <v>99521.48999999999</v>
      </c>
    </row>
    <row r="16" spans="1:5" ht="12.75">
      <c r="A16">
        <v>14</v>
      </c>
      <c r="B16">
        <v>15911.63</v>
      </c>
      <c r="C16">
        <v>888.35</v>
      </c>
      <c r="E16">
        <f t="shared" si="0"/>
        <v>16799.98</v>
      </c>
    </row>
    <row r="17" spans="1:5" ht="12.75">
      <c r="A17">
        <v>15</v>
      </c>
      <c r="B17">
        <v>50518.89</v>
      </c>
      <c r="C17">
        <v>41337.98</v>
      </c>
      <c r="E17">
        <f t="shared" si="0"/>
        <v>91856.87</v>
      </c>
    </row>
    <row r="18" spans="1:5" ht="12.75">
      <c r="A18">
        <v>16</v>
      </c>
      <c r="B18">
        <v>56305.93</v>
      </c>
      <c r="C18">
        <v>58158.87</v>
      </c>
      <c r="E18">
        <f t="shared" si="0"/>
        <v>114464.8</v>
      </c>
    </row>
    <row r="19" spans="1:5" ht="12.75">
      <c r="A19">
        <v>17</v>
      </c>
      <c r="B19">
        <v>58603.52</v>
      </c>
      <c r="C19">
        <v>60393.87</v>
      </c>
      <c r="E19">
        <f t="shared" si="0"/>
        <v>118997.39</v>
      </c>
    </row>
    <row r="20" spans="1:5" ht="12.75">
      <c r="A20">
        <v>18</v>
      </c>
      <c r="B20">
        <v>54538.14</v>
      </c>
      <c r="C20">
        <v>56002.09</v>
      </c>
      <c r="E20">
        <f t="shared" si="0"/>
        <v>110540.23</v>
      </c>
    </row>
    <row r="21" spans="1:5" ht="12.75">
      <c r="A21">
        <v>19</v>
      </c>
      <c r="B21">
        <v>24113.44</v>
      </c>
      <c r="C21">
        <v>24763.67</v>
      </c>
      <c r="E21">
        <f t="shared" si="0"/>
        <v>48877.11</v>
      </c>
    </row>
    <row r="22" spans="1:5" ht="12.75">
      <c r="A22">
        <v>20</v>
      </c>
      <c r="B22">
        <v>18210.74</v>
      </c>
      <c r="C22">
        <v>18694.38</v>
      </c>
      <c r="E22">
        <f t="shared" si="0"/>
        <v>36905.12</v>
      </c>
    </row>
    <row r="23" spans="1:5" ht="12.75">
      <c r="A23">
        <v>21</v>
      </c>
      <c r="B23">
        <v>1783.32</v>
      </c>
      <c r="C23">
        <v>21929.66</v>
      </c>
      <c r="E23">
        <f t="shared" si="0"/>
        <v>23712.98</v>
      </c>
    </row>
    <row r="24" spans="1:5" ht="12.75">
      <c r="A24">
        <v>22</v>
      </c>
      <c r="B24">
        <v>27456.26</v>
      </c>
      <c r="C24">
        <v>35004.02</v>
      </c>
      <c r="E24">
        <f t="shared" si="0"/>
        <v>62460.28</v>
      </c>
    </row>
    <row r="25" spans="1:5" ht="12.75">
      <c r="A25">
        <v>23</v>
      </c>
      <c r="B25">
        <v>31895.88</v>
      </c>
      <c r="C25">
        <v>32724.71</v>
      </c>
      <c r="E25">
        <f t="shared" si="0"/>
        <v>64620.59</v>
      </c>
    </row>
    <row r="26" spans="1:5" ht="12.75">
      <c r="A26">
        <v>24</v>
      </c>
      <c r="B26">
        <v>22061.36</v>
      </c>
      <c r="C26">
        <v>22645.15</v>
      </c>
      <c r="E26">
        <f t="shared" si="0"/>
        <v>44706.51</v>
      </c>
    </row>
    <row r="27" spans="1:5" ht="12.75">
      <c r="A27">
        <v>25</v>
      </c>
      <c r="B27">
        <v>26084.34</v>
      </c>
      <c r="C27">
        <v>26778.67</v>
      </c>
      <c r="E27">
        <f t="shared" si="0"/>
        <v>52863.009999999995</v>
      </c>
    </row>
    <row r="28" spans="1:5" ht="12.75">
      <c r="A28">
        <v>26</v>
      </c>
      <c r="B28">
        <v>36730.4</v>
      </c>
      <c r="C28">
        <v>37704.53</v>
      </c>
      <c r="E28">
        <f t="shared" si="0"/>
        <v>74434.93</v>
      </c>
    </row>
    <row r="29" spans="1:5" ht="12.75">
      <c r="A29">
        <v>27</v>
      </c>
      <c r="B29">
        <v>55882.06</v>
      </c>
      <c r="C29">
        <v>57328.69</v>
      </c>
      <c r="E29">
        <f t="shared" si="0"/>
        <v>113210.75</v>
      </c>
    </row>
    <row r="30" spans="1:5" ht="12.75">
      <c r="A30">
        <v>28</v>
      </c>
      <c r="B30">
        <v>49429.4</v>
      </c>
      <c r="C30">
        <v>50731.29</v>
      </c>
      <c r="E30">
        <f t="shared" si="0"/>
        <v>100160.69</v>
      </c>
    </row>
    <row r="31" spans="1:5" ht="12.75">
      <c r="A31">
        <v>29</v>
      </c>
      <c r="B31">
        <v>51637.71</v>
      </c>
      <c r="C31">
        <v>52980.72</v>
      </c>
      <c r="E31">
        <f t="shared" si="0"/>
        <v>104618.43</v>
      </c>
    </row>
    <row r="32" spans="1:5" ht="12.75">
      <c r="A32">
        <v>30</v>
      </c>
      <c r="B32">
        <v>50229.55</v>
      </c>
      <c r="C32">
        <v>51542.35</v>
      </c>
      <c r="E32">
        <f t="shared" si="0"/>
        <v>101771.9</v>
      </c>
    </row>
    <row r="33" spans="1:5" ht="12.75">
      <c r="A33">
        <v>31</v>
      </c>
      <c r="B33">
        <v>54114.14</v>
      </c>
      <c r="C33">
        <v>55591.23</v>
      </c>
      <c r="E33">
        <f t="shared" si="0"/>
        <v>109705.37</v>
      </c>
    </row>
    <row r="34" spans="1:5" ht="12.75">
      <c r="A34" t="s">
        <v>59</v>
      </c>
      <c r="B34">
        <v>1139163.64</v>
      </c>
      <c r="C34">
        <v>1275191.04</v>
      </c>
      <c r="E34">
        <f>B34+C34</f>
        <v>2414354.6799999997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2016-11-04T11:28:49Z</cp:lastPrinted>
  <dcterms:created xsi:type="dcterms:W3CDTF">2010-01-29T08:37:16Z</dcterms:created>
  <dcterms:modified xsi:type="dcterms:W3CDTF">2016-11-04T11:29:15Z</dcterms:modified>
  <cp:category/>
  <cp:version/>
  <cp:contentType/>
  <cp:contentStatus/>
</cp:coreProperties>
</file>