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<sst xmlns="http://schemas.openxmlformats.org/spreadsheetml/2006/main" count="116" uniqueCount="77">
  <si>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</si>
  <si>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</si>
  <si>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</si>
  <si>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</si>
  <si>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</si>
  <si>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</si>
  <si>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</si>
  <si>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</si>
  <si>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</si>
  <si>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</si>
  <si>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</si>
  <si>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</si>
  <si>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</si>
  <si>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</si>
  <si>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</si>
  <si>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</si>
  <si>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</si>
  <si>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</si>
  <si>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</si>
  <si>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</si>
  <si>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</si>
  <si>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</si>
  <si>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</si>
  <si>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</si>
  <si>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</si>
  <si>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</si>
  <si>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</si>
  <si>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</si>
  <si>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</si>
  <si>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</si>
  <si>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</si>
  <si>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</si>
  <si>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</si>
  <si>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</si>
  <si>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</si>
  <si>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</si>
  <si>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</si>
  <si>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</si>
  <si>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</si>
  <si>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</si>
  <si>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</si>
  <si>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</si>
  <si>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</si>
  <si>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</si>
  <si>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</si>
  <si>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</si>
  <si>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</si>
  <si>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</si>
  <si>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</si>
  <si>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</si>
  <si>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</si>
  <si>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</si>
  <si>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</si>
  <si>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</si>
  <si>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</si>
  <si>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</si>
  <si>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</si>
  <si>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Краматорськ</t>
  </si>
  <si>
    <t>АГНКС м.Костянтинівка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</si>
  <si>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</si>
  <si>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</si>
  <si>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</si>
  <si>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</si>
  <si>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</si>
  <si>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</si>
  <si>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</si>
  <si>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</si>
  <si>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</si>
  <si>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</si>
  <si>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</si>
  <si>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</si>
  <si>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</si>
  <si>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</si>
  <si>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>Данные по объекту Slav.AGNKS1 (осн.) за 8/16.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</si>
  <si>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b/>
        <sz val="12"/>
        <rFont val="Times New Roman"/>
        <family val="1"/>
      </rPr>
      <t>Газопровід Новопсков-Лоскутівка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</si>
  <si>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31.10.2016р.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</si>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</sst>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" fontId="77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33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textRotation="90" wrapText="1"/>
    </xf>
    <xf numFmtId="0" fontId="91" fillId="0" borderId="20" xfId="0" applyFont="1" applyBorder="1" applyAlignment="1">
      <alignment horizontal="center" vertical="center" textRotation="90" wrapText="1"/>
    </xf>
    <xf numFmtId="0" fontId="91" fillId="0" borderId="21" xfId="0" applyFont="1" applyBorder="1" applyAlignment="1">
      <alignment horizontal="center" vertical="center" textRotation="90" wrapText="1"/>
    </xf>
    <xf numFmtId="0" fontId="91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100" zoomScalePageLayoutView="0" workbookViewId="0" topLeftCell="A32">
      <selection activeCell="F28" sqref="F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8" t="s">
        <v>46</v>
      </c>
      <c r="C2" s="48"/>
      <c r="D2" s="48"/>
      <c r="E2" s="48"/>
      <c r="F2" s="48"/>
      <c r="G2" s="48"/>
      <c r="H2" s="48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9" t="s">
        <v>47</v>
      </c>
      <c r="C3" s="48"/>
      <c r="D3" s="48"/>
      <c r="E3" s="48"/>
      <c r="F3" s="48"/>
      <c r="G3" s="48"/>
      <c r="H3" s="48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48" t="s">
        <v>48</v>
      </c>
      <c r="C5" s="48"/>
      <c r="D5" s="48"/>
      <c r="E5" s="48"/>
      <c r="F5" s="48"/>
      <c r="G5" s="48"/>
      <c r="H5" s="48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101" t="s">
        <v>18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2:27" ht="27" customHeight="1">
      <c r="B7" s="107" t="s">
        <v>74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0"/>
      <c r="AA7" s="50"/>
    </row>
    <row r="8" spans="2:27" ht="18" customHeight="1">
      <c r="B8" s="110" t="s">
        <v>75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50"/>
      <c r="AA8" s="5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8" t="s">
        <v>26</v>
      </c>
      <c r="C10" s="95" t="s">
        <v>17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 t="s">
        <v>6</v>
      </c>
      <c r="P10" s="96"/>
      <c r="Q10" s="96"/>
      <c r="R10" s="96"/>
      <c r="S10" s="96"/>
      <c r="T10" s="96"/>
      <c r="U10" s="103" t="s">
        <v>22</v>
      </c>
      <c r="V10" s="98" t="s">
        <v>23</v>
      </c>
      <c r="W10" s="98" t="s">
        <v>35</v>
      </c>
      <c r="X10" s="98" t="s">
        <v>25</v>
      </c>
      <c r="Y10" s="98" t="s">
        <v>24</v>
      </c>
      <c r="Z10" s="3"/>
      <c r="AB10" s="6"/>
      <c r="AC10"/>
    </row>
    <row r="11" spans="2:29" ht="48.75" customHeight="1">
      <c r="B11" s="99"/>
      <c r="C11" s="109" t="s">
        <v>2</v>
      </c>
      <c r="D11" s="106" t="s">
        <v>3</v>
      </c>
      <c r="E11" s="106" t="s">
        <v>4</v>
      </c>
      <c r="F11" s="106" t="s">
        <v>5</v>
      </c>
      <c r="G11" s="106" t="s">
        <v>8</v>
      </c>
      <c r="H11" s="106" t="s">
        <v>9</v>
      </c>
      <c r="I11" s="106" t="s">
        <v>10</v>
      </c>
      <c r="J11" s="106" t="s">
        <v>11</v>
      </c>
      <c r="K11" s="106" t="s">
        <v>12</v>
      </c>
      <c r="L11" s="106" t="s">
        <v>13</v>
      </c>
      <c r="M11" s="98" t="s">
        <v>14</v>
      </c>
      <c r="N11" s="98" t="s">
        <v>15</v>
      </c>
      <c r="O11" s="98" t="s">
        <v>7</v>
      </c>
      <c r="P11" s="98" t="s">
        <v>19</v>
      </c>
      <c r="Q11" s="98" t="s">
        <v>33</v>
      </c>
      <c r="R11" s="98" t="s">
        <v>20</v>
      </c>
      <c r="S11" s="98" t="s">
        <v>34</v>
      </c>
      <c r="T11" s="98" t="s">
        <v>21</v>
      </c>
      <c r="U11" s="104"/>
      <c r="V11" s="99"/>
      <c r="W11" s="99"/>
      <c r="X11" s="99"/>
      <c r="Y11" s="99"/>
      <c r="Z11" s="3"/>
      <c r="AB11" s="6"/>
      <c r="AC11"/>
    </row>
    <row r="12" spans="2:29" ht="15.75" customHeight="1">
      <c r="B12" s="99"/>
      <c r="C12" s="109"/>
      <c r="D12" s="106"/>
      <c r="E12" s="106"/>
      <c r="F12" s="106"/>
      <c r="G12" s="106"/>
      <c r="H12" s="106"/>
      <c r="I12" s="106"/>
      <c r="J12" s="106"/>
      <c r="K12" s="106"/>
      <c r="L12" s="106"/>
      <c r="M12" s="99"/>
      <c r="N12" s="99"/>
      <c r="O12" s="99"/>
      <c r="P12" s="99"/>
      <c r="Q12" s="99"/>
      <c r="R12" s="99"/>
      <c r="S12" s="99"/>
      <c r="T12" s="99"/>
      <c r="U12" s="104"/>
      <c r="V12" s="99"/>
      <c r="W12" s="99"/>
      <c r="X12" s="99"/>
      <c r="Y12" s="99"/>
      <c r="Z12" s="3"/>
      <c r="AB12" s="6"/>
      <c r="AC12"/>
    </row>
    <row r="13" spans="2:29" ht="30" customHeight="1">
      <c r="B13" s="108"/>
      <c r="C13" s="109"/>
      <c r="D13" s="106"/>
      <c r="E13" s="106"/>
      <c r="F13" s="106"/>
      <c r="G13" s="106"/>
      <c r="H13" s="106"/>
      <c r="I13" s="106"/>
      <c r="J13" s="106"/>
      <c r="K13" s="106"/>
      <c r="L13" s="106"/>
      <c r="M13" s="100"/>
      <c r="N13" s="100"/>
      <c r="O13" s="100"/>
      <c r="P13" s="100"/>
      <c r="Q13" s="100"/>
      <c r="R13" s="100"/>
      <c r="S13" s="100"/>
      <c r="T13" s="100"/>
      <c r="U13" s="105"/>
      <c r="V13" s="100"/>
      <c r="W13" s="100"/>
      <c r="X13" s="100"/>
      <c r="Y13" s="100"/>
      <c r="Z13" s="3"/>
      <c r="AB13" s="6"/>
      <c r="AC13"/>
    </row>
    <row r="14" spans="2:29" ht="12.75">
      <c r="B14" s="17">
        <v>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4"/>
      <c r="R14" s="53"/>
      <c r="S14" s="55"/>
      <c r="T14" s="53"/>
      <c r="U14" s="9"/>
      <c r="V14" s="9"/>
      <c r="W14" s="59"/>
      <c r="X14" s="8"/>
      <c r="Y14" s="92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4"/>
      <c r="R15" s="53"/>
      <c r="S15" s="55"/>
      <c r="T15" s="53"/>
      <c r="U15" s="9"/>
      <c r="V15" s="9"/>
      <c r="W15" s="59"/>
      <c r="X15" s="44"/>
      <c r="Y15" s="18"/>
      <c r="AA15" s="4">
        <f t="shared" si="0"/>
        <v>0</v>
      </c>
      <c r="AB15" s="32" t="str">
        <f>IF(AA15=100,"ОК"," ")</f>
        <v> </v>
      </c>
      <c r="AC15"/>
    </row>
    <row r="16" spans="2:28" s="84" customFormat="1" ht="12.75" customHeight="1">
      <c r="B16" s="51">
        <v>3</v>
      </c>
      <c r="C16" s="52">
        <v>92.622</v>
      </c>
      <c r="D16" s="52">
        <v>3.9533</v>
      </c>
      <c r="E16" s="52">
        <v>0.9843</v>
      </c>
      <c r="F16" s="52">
        <v>0.127</v>
      </c>
      <c r="G16" s="52">
        <v>0.1974</v>
      </c>
      <c r="H16" s="52">
        <v>0.0143</v>
      </c>
      <c r="I16" s="52">
        <v>0.0552</v>
      </c>
      <c r="J16" s="52">
        <v>0.0446</v>
      </c>
      <c r="K16" s="52">
        <v>0.0594</v>
      </c>
      <c r="L16" s="52">
        <v>0.0087</v>
      </c>
      <c r="M16" s="52">
        <v>1.6187</v>
      </c>
      <c r="N16" s="52">
        <v>0.3151</v>
      </c>
      <c r="O16" s="52">
        <v>0.7249</v>
      </c>
      <c r="P16" s="53">
        <v>34.77</v>
      </c>
      <c r="Q16" s="54">
        <v>8305</v>
      </c>
      <c r="R16" s="53">
        <v>38.51</v>
      </c>
      <c r="S16" s="55">
        <v>9198</v>
      </c>
      <c r="T16" s="53">
        <v>49.64</v>
      </c>
      <c r="U16" s="53"/>
      <c r="V16" s="55"/>
      <c r="W16" s="75"/>
      <c r="X16" s="76"/>
      <c r="Y16" s="52"/>
      <c r="AA16" s="85">
        <f>SUM(C16:N16)</f>
        <v>100.00000000000001</v>
      </c>
      <c r="AB16" s="86"/>
    </row>
    <row r="17" spans="2:28" s="65" customFormat="1" ht="12.75">
      <c r="B17" s="51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3"/>
      <c r="V17" s="55"/>
      <c r="W17" s="75"/>
      <c r="X17" s="76"/>
      <c r="Y17" s="52"/>
      <c r="AA17" s="66">
        <f>SUM(C17:N17)</f>
        <v>0</v>
      </c>
      <c r="AB17" s="67"/>
    </row>
    <row r="18" spans="2:29" ht="12.75">
      <c r="B18" s="17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5"/>
      <c r="T18" s="53"/>
      <c r="U18" s="9"/>
      <c r="V18" s="9"/>
      <c r="W18" s="59"/>
      <c r="X18" s="59"/>
      <c r="Y18" s="92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5"/>
      <c r="T19" s="53"/>
      <c r="U19" s="9"/>
      <c r="V19" s="9"/>
      <c r="W19" s="59"/>
      <c r="X19" s="59"/>
      <c r="Y19" s="92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81"/>
      <c r="X20" s="57"/>
      <c r="Y20" s="58"/>
      <c r="AA20" s="4">
        <f t="shared" si="0"/>
        <v>0</v>
      </c>
      <c r="AB20" s="32" t="str">
        <f t="shared" si="1"/>
        <v> </v>
      </c>
      <c r="AC20"/>
    </row>
    <row r="21" spans="2:28" s="84" customFormat="1" ht="12.75" customHeight="1">
      <c r="B21" s="51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81"/>
      <c r="X21" s="57"/>
      <c r="Y21" s="58"/>
      <c r="AA21" s="85">
        <f>SUM(C21:N21)</f>
        <v>0</v>
      </c>
      <c r="AB21" s="86"/>
    </row>
    <row r="22" spans="2:29" ht="15" customHeight="1">
      <c r="B22" s="17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9"/>
      <c r="V22" s="9"/>
      <c r="W22" s="82"/>
      <c r="X22" s="82"/>
      <c r="Y22" s="82"/>
      <c r="AA22" s="4">
        <f t="shared" si="0"/>
        <v>0</v>
      </c>
      <c r="AB22" s="32" t="str">
        <f t="shared" si="1"/>
        <v> </v>
      </c>
      <c r="AC22"/>
    </row>
    <row r="23" spans="2:28" s="65" customFormat="1" ht="12.75">
      <c r="B23" s="51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75"/>
      <c r="X23" s="76"/>
      <c r="Y23" s="52"/>
      <c r="AA23" s="66">
        <f>SUM(C23:N23)</f>
        <v>0</v>
      </c>
      <c r="AB23" s="67"/>
    </row>
    <row r="24" spans="2:29" ht="12.75">
      <c r="B24" s="17">
        <v>11</v>
      </c>
      <c r="C24" s="52">
        <v>91.4341</v>
      </c>
      <c r="D24" s="52">
        <v>3.95</v>
      </c>
      <c r="E24" s="52">
        <v>1.138</v>
      </c>
      <c r="F24" s="52">
        <v>0.149</v>
      </c>
      <c r="G24" s="52">
        <v>0.2474</v>
      </c>
      <c r="H24" s="52">
        <v>0.0136</v>
      </c>
      <c r="I24" s="52">
        <v>0.0706</v>
      </c>
      <c r="J24" s="52">
        <v>0.0592</v>
      </c>
      <c r="K24" s="52">
        <v>0.1144</v>
      </c>
      <c r="L24" s="52">
        <v>0.01</v>
      </c>
      <c r="M24" s="52">
        <v>2.0997</v>
      </c>
      <c r="N24" s="52">
        <v>0.714</v>
      </c>
      <c r="O24" s="52">
        <v>0.7373</v>
      </c>
      <c r="P24" s="53">
        <v>34.71</v>
      </c>
      <c r="Q24" s="54">
        <v>8292</v>
      </c>
      <c r="R24" s="53">
        <v>38.43</v>
      </c>
      <c r="S24" s="54">
        <v>9180</v>
      </c>
      <c r="T24" s="53">
        <v>49.12</v>
      </c>
      <c r="U24" s="9">
        <v>-7.1</v>
      </c>
      <c r="V24" s="9">
        <v>-6.2</v>
      </c>
      <c r="W24" s="59" t="s">
        <v>76</v>
      </c>
      <c r="X24" s="59">
        <v>0.006</v>
      </c>
      <c r="Y24" s="92">
        <v>0.0001</v>
      </c>
      <c r="AA24" s="4">
        <f t="shared" si="0"/>
        <v>100.00000000000001</v>
      </c>
      <c r="AB24" s="32" t="str">
        <f t="shared" si="1"/>
        <v>ОК</v>
      </c>
      <c r="AC24"/>
    </row>
    <row r="25" spans="2:29" ht="12.75">
      <c r="B25" s="51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3"/>
      <c r="V25" s="9"/>
      <c r="W25" s="59"/>
      <c r="X25" s="59"/>
      <c r="Y25" s="92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9"/>
      <c r="V26" s="9"/>
      <c r="W26" s="59"/>
      <c r="X26" s="59"/>
      <c r="Y26" s="92"/>
      <c r="AA26" s="4">
        <f t="shared" si="0"/>
        <v>0</v>
      </c>
      <c r="AB26" s="32" t="str">
        <f t="shared" si="1"/>
        <v> </v>
      </c>
      <c r="AC26"/>
    </row>
    <row r="27" spans="2:29" ht="12.75">
      <c r="B27" s="5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5"/>
      <c r="T27" s="53"/>
      <c r="U27" s="55"/>
      <c r="V27" s="55"/>
      <c r="W27" s="56"/>
      <c r="X27" s="57"/>
      <c r="Y27" s="58"/>
      <c r="AA27" s="4">
        <f>SUM(C27:N27)</f>
        <v>0</v>
      </c>
      <c r="AB27" s="32" t="str">
        <f>IF(AA27=100,"ОК"," ")</f>
        <v> </v>
      </c>
      <c r="AC27"/>
    </row>
    <row r="28" spans="2:28" s="88" customFormat="1" ht="12.75" customHeight="1">
      <c r="B28" s="51">
        <v>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70"/>
      <c r="R28" s="69"/>
      <c r="S28" s="71"/>
      <c r="T28" s="69"/>
      <c r="U28" s="71"/>
      <c r="V28" s="71"/>
      <c r="W28" s="81"/>
      <c r="X28" s="87"/>
      <c r="Y28" s="87"/>
      <c r="AA28" s="89">
        <f>SUM(C28:N28)</f>
        <v>0</v>
      </c>
      <c r="AB28" s="90"/>
    </row>
    <row r="29" spans="2:29" ht="12.75">
      <c r="B29" s="19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5"/>
      <c r="T29" s="53"/>
      <c r="U29" s="9"/>
      <c r="V29" s="9"/>
      <c r="W29" s="59"/>
      <c r="X29" s="59"/>
      <c r="Y29" s="92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5"/>
      <c r="T30" s="53"/>
      <c r="U30" s="9"/>
      <c r="V30" s="9"/>
      <c r="W30" s="59"/>
      <c r="X30" s="59"/>
      <c r="Y30" s="92"/>
      <c r="AA30" s="4">
        <f t="shared" si="0"/>
        <v>0</v>
      </c>
      <c r="AB30" s="32" t="str">
        <f t="shared" si="1"/>
        <v> </v>
      </c>
      <c r="AC30"/>
    </row>
    <row r="31" spans="2:28" s="65" customFormat="1" ht="12.75">
      <c r="B31" s="51">
        <v>18</v>
      </c>
      <c r="C31" s="52">
        <v>91.3931</v>
      </c>
      <c r="D31" s="52">
        <v>4.3417</v>
      </c>
      <c r="E31" s="52">
        <v>1.0327</v>
      </c>
      <c r="F31" s="52">
        <v>0.1211</v>
      </c>
      <c r="G31" s="52">
        <v>0.1805</v>
      </c>
      <c r="H31" s="52">
        <v>0.0088</v>
      </c>
      <c r="I31" s="52">
        <v>0.043</v>
      </c>
      <c r="J31" s="52">
        <v>0.0325</v>
      </c>
      <c r="K31" s="52">
        <v>0.0477</v>
      </c>
      <c r="L31" s="52">
        <v>0.0108</v>
      </c>
      <c r="M31" s="52">
        <v>2.3235</v>
      </c>
      <c r="N31" s="52">
        <v>0.4646</v>
      </c>
      <c r="O31" s="52">
        <v>0.7315</v>
      </c>
      <c r="P31" s="53">
        <v>34.55</v>
      </c>
      <c r="Q31" s="54">
        <v>82.52</v>
      </c>
      <c r="R31" s="53">
        <v>38.26</v>
      </c>
      <c r="S31" s="55">
        <v>9138</v>
      </c>
      <c r="T31" s="53">
        <v>49.09</v>
      </c>
      <c r="U31" s="55"/>
      <c r="V31" s="55"/>
      <c r="W31" s="56"/>
      <c r="X31" s="57"/>
      <c r="Y31" s="58"/>
      <c r="AA31" s="66">
        <f>SUM(C31:N31)</f>
        <v>100.00000000000001</v>
      </c>
      <c r="AB31" s="67"/>
    </row>
    <row r="32" spans="2:28" s="72" customFormat="1" ht="12.75">
      <c r="B32" s="51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71"/>
      <c r="V32" s="71"/>
      <c r="W32" s="56"/>
      <c r="X32" s="57"/>
      <c r="Y32" s="58"/>
      <c r="AA32" s="73">
        <f>SUM(C32:N32)</f>
        <v>0</v>
      </c>
      <c r="AB32" s="74"/>
    </row>
    <row r="33" spans="2:29" ht="12.75">
      <c r="B33" s="19">
        <v>20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5"/>
      <c r="T33" s="53"/>
      <c r="U33" s="9"/>
      <c r="V33" s="9"/>
      <c r="W33" s="59"/>
      <c r="X33" s="59"/>
      <c r="Y33" s="92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5"/>
      <c r="T34" s="53"/>
      <c r="U34" s="9"/>
      <c r="V34" s="9"/>
      <c r="W34" s="59"/>
      <c r="X34" s="59"/>
      <c r="Y34" s="92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  <c r="Q35" s="70"/>
      <c r="R35" s="69"/>
      <c r="S35" s="71"/>
      <c r="T35" s="69"/>
      <c r="U35" s="71"/>
      <c r="V35" s="71"/>
      <c r="W35" s="59"/>
      <c r="X35" s="59"/>
      <c r="Y35" s="92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70"/>
      <c r="R36" s="69"/>
      <c r="S36" s="71"/>
      <c r="T36" s="69"/>
      <c r="U36" s="9"/>
      <c r="V36" s="9"/>
      <c r="W36" s="59"/>
      <c r="X36" s="59"/>
      <c r="Y36" s="92"/>
      <c r="AA36" s="4">
        <f t="shared" si="0"/>
        <v>0</v>
      </c>
      <c r="AB36" s="32" t="str">
        <f t="shared" si="1"/>
        <v> </v>
      </c>
      <c r="AC36"/>
    </row>
    <row r="37" spans="2:28" s="72" customFormat="1" ht="12.75">
      <c r="B37" s="51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70"/>
      <c r="R37" s="69"/>
      <c r="S37" s="71"/>
      <c r="T37" s="69"/>
      <c r="U37" s="71"/>
      <c r="V37" s="71"/>
      <c r="W37" s="56"/>
      <c r="X37" s="57"/>
      <c r="Y37" s="58"/>
      <c r="AA37" s="73">
        <f>SUM(C37:N37)</f>
        <v>0</v>
      </c>
      <c r="AB37" s="74"/>
    </row>
    <row r="38" spans="2:28" s="88" customFormat="1" ht="12.75" customHeight="1">
      <c r="B38" s="51">
        <v>25</v>
      </c>
      <c r="C38" s="68">
        <v>90.935</v>
      </c>
      <c r="D38" s="68">
        <v>4.5343</v>
      </c>
      <c r="E38" s="68">
        <v>1.0251</v>
      </c>
      <c r="F38" s="68">
        <v>0.1014</v>
      </c>
      <c r="G38" s="68">
        <v>0.1573</v>
      </c>
      <c r="H38" s="68">
        <v>0.005</v>
      </c>
      <c r="I38" s="68">
        <v>0.0318</v>
      </c>
      <c r="J38" s="68">
        <v>0.0228</v>
      </c>
      <c r="K38" s="68">
        <v>0.0227</v>
      </c>
      <c r="L38" s="68">
        <v>0.0112</v>
      </c>
      <c r="M38" s="68">
        <v>2.7272</v>
      </c>
      <c r="N38" s="68">
        <v>0.4262</v>
      </c>
      <c r="O38" s="68">
        <v>0.7321</v>
      </c>
      <c r="P38" s="69">
        <v>34.38</v>
      </c>
      <c r="Q38" s="70">
        <v>8212</v>
      </c>
      <c r="R38" s="69">
        <v>38.07</v>
      </c>
      <c r="S38" s="71">
        <v>9094</v>
      </c>
      <c r="T38" s="69">
        <v>48.84</v>
      </c>
      <c r="U38" s="91"/>
      <c r="V38" s="71"/>
      <c r="W38" s="81"/>
      <c r="X38" s="87"/>
      <c r="Y38" s="87"/>
      <c r="AA38" s="89">
        <f>SUM(C38:N38)</f>
        <v>100</v>
      </c>
      <c r="AB38" s="90"/>
    </row>
    <row r="39" spans="2:28" s="65" customFormat="1" ht="12.75">
      <c r="B39" s="51">
        <v>26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70"/>
      <c r="R39" s="69"/>
      <c r="S39" s="70"/>
      <c r="T39" s="69"/>
      <c r="U39" s="55"/>
      <c r="V39" s="55"/>
      <c r="W39" s="75"/>
      <c r="X39" s="76"/>
      <c r="Y39" s="52"/>
      <c r="AA39" s="73">
        <f>SUM(C39:N39)</f>
        <v>0</v>
      </c>
      <c r="AB39" s="67"/>
    </row>
    <row r="40" spans="2:29" ht="12.75">
      <c r="B40" s="19">
        <v>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/>
      <c r="R40" s="69"/>
      <c r="S40" s="71"/>
      <c r="T40" s="69"/>
      <c r="U40" s="45"/>
      <c r="V40" s="45"/>
      <c r="W40" s="44"/>
      <c r="X40" s="44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  <c r="Q41" s="70"/>
      <c r="R41" s="69"/>
      <c r="S41" s="71"/>
      <c r="T41" s="69"/>
      <c r="U41" s="45"/>
      <c r="V41" s="45"/>
      <c r="W41" s="44"/>
      <c r="X41" s="44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9"/>
      <c r="Q42" s="70"/>
      <c r="R42" s="69"/>
      <c r="S42" s="71"/>
      <c r="T42" s="69"/>
      <c r="U42" s="45"/>
      <c r="V42" s="45"/>
      <c r="W42" s="44"/>
      <c r="X42" s="44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  <c r="Q43" s="70"/>
      <c r="R43" s="69"/>
      <c r="S43" s="71"/>
      <c r="T43" s="69"/>
      <c r="U43" s="45"/>
      <c r="V43" s="45"/>
      <c r="W43" s="44"/>
      <c r="X43" s="44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s="1" customFormat="1" ht="15.75" customHeight="1">
      <c r="C45" s="13" t="s">
        <v>49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 t="s">
        <v>69</v>
      </c>
      <c r="Q45" s="13"/>
      <c r="R45" s="13"/>
      <c r="S45" s="13"/>
      <c r="T45" s="60"/>
      <c r="U45" s="61"/>
      <c r="V45" s="61"/>
      <c r="W45" s="94">
        <v>2016</v>
      </c>
      <c r="X45" s="94"/>
      <c r="Y45" s="62"/>
      <c r="AC45" s="63"/>
    </row>
    <row r="46" spans="4:29" s="1" customFormat="1" ht="12.75">
      <c r="D46" s="1" t="s">
        <v>27</v>
      </c>
      <c r="L46" s="2" t="s">
        <v>0</v>
      </c>
      <c r="O46" s="2"/>
      <c r="P46" s="64" t="s">
        <v>29</v>
      </c>
      <c r="Q46" s="64"/>
      <c r="T46" s="2"/>
      <c r="W46" s="2"/>
      <c r="X46" s="2" t="s">
        <v>16</v>
      </c>
      <c r="AC46" s="63"/>
    </row>
    <row r="47" spans="3:29" s="1" customFormat="1" ht="18" customHeight="1">
      <c r="C47" s="13" t="s">
        <v>50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 t="s">
        <v>1</v>
      </c>
      <c r="P47" s="13" t="s">
        <v>70</v>
      </c>
      <c r="Q47" s="13"/>
      <c r="R47" s="13"/>
      <c r="S47" s="13"/>
      <c r="T47" s="13"/>
      <c r="U47" s="61"/>
      <c r="V47" s="61"/>
      <c r="W47" s="94">
        <v>2016</v>
      </c>
      <c r="X47" s="94"/>
      <c r="Y47" s="13"/>
      <c r="AC47" s="63"/>
    </row>
    <row r="48" spans="4:29" s="1" customFormat="1" ht="12.75">
      <c r="D48" s="1" t="s">
        <v>28</v>
      </c>
      <c r="L48" s="2" t="s">
        <v>0</v>
      </c>
      <c r="O48" s="2"/>
      <c r="P48" s="2" t="s">
        <v>29</v>
      </c>
      <c r="Q48" s="2"/>
      <c r="T48" s="2"/>
      <c r="W48" s="2"/>
      <c r="X48" s="1" t="s">
        <v>16</v>
      </c>
      <c r="AC48" s="63"/>
    </row>
    <row r="52" spans="3:10" ht="12.75">
      <c r="C52" s="93"/>
      <c r="D52" s="39"/>
      <c r="E52" s="39"/>
      <c r="F52" s="39"/>
      <c r="G52" s="39"/>
      <c r="H52" s="39"/>
      <c r="I52" s="39"/>
      <c r="J52" s="39"/>
    </row>
  </sheetData>
  <sheetProtection/>
  <mergeCells count="31">
    <mergeCell ref="B8:Y8"/>
    <mergeCell ref="N11:N13"/>
    <mergeCell ref="J11:J13"/>
    <mergeCell ref="L11:L13"/>
    <mergeCell ref="M11:M13"/>
    <mergeCell ref="K11:K13"/>
    <mergeCell ref="W10:W13"/>
    <mergeCell ref="E11:E13"/>
    <mergeCell ref="C11:C13"/>
    <mergeCell ref="P11:P13"/>
    <mergeCell ref="I11:I13"/>
    <mergeCell ref="C6:AA6"/>
    <mergeCell ref="Y10:Y13"/>
    <mergeCell ref="U10:U13"/>
    <mergeCell ref="D11:D13"/>
    <mergeCell ref="G11:G13"/>
    <mergeCell ref="H11:H13"/>
    <mergeCell ref="R11:R13"/>
    <mergeCell ref="B7:Y7"/>
    <mergeCell ref="B10:B13"/>
    <mergeCell ref="F11:F13"/>
    <mergeCell ref="W47:X47"/>
    <mergeCell ref="C10:N10"/>
    <mergeCell ref="T11:T13"/>
    <mergeCell ref="O10:T10"/>
    <mergeCell ref="V10:V13"/>
    <mergeCell ref="W45:X45"/>
    <mergeCell ref="X10:X13"/>
    <mergeCell ref="O11:O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93" zoomScaleSheetLayoutView="93" workbookViewId="0" topLeftCell="A1">
      <selection activeCell="L49" sqref="L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9" t="s">
        <v>30</v>
      </c>
      <c r="C1" s="79"/>
      <c r="D1" s="79"/>
      <c r="E1" s="79"/>
      <c r="F1" s="41"/>
      <c r="G1" s="41"/>
      <c r="H1" s="4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9" t="s">
        <v>31</v>
      </c>
      <c r="C2" s="79"/>
      <c r="D2" s="79"/>
      <c r="E2" s="79"/>
      <c r="F2" s="41"/>
      <c r="G2" s="41"/>
      <c r="H2" s="4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0" t="s">
        <v>52</v>
      </c>
      <c r="C3" s="80"/>
      <c r="D3" s="80"/>
      <c r="E3" s="79"/>
      <c r="F3" s="41"/>
      <c r="G3" s="41"/>
      <c r="H3" s="41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1"/>
      <c r="C4" s="41"/>
      <c r="D4" s="41"/>
      <c r="E4" s="41"/>
      <c r="F4" s="41"/>
      <c r="G4" s="41"/>
      <c r="H4" s="41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3:26" s="77" customFormat="1" ht="15"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2"/>
      <c r="Z5" s="78"/>
    </row>
    <row r="6" spans="2:29" ht="27" customHeight="1">
      <c r="B6" s="107" t="s">
        <v>51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0"/>
      <c r="AA6" s="50"/>
      <c r="AC6" s="6"/>
    </row>
    <row r="7" spans="2:29" ht="18" customHeight="1">
      <c r="B7" s="110" t="s">
        <v>75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50"/>
      <c r="AA7" s="50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8" t="s">
        <v>26</v>
      </c>
      <c r="C9" s="95" t="s">
        <v>41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112" t="s">
        <v>42</v>
      </c>
      <c r="X9" s="113" t="s">
        <v>44</v>
      </c>
      <c r="Y9" s="24"/>
      <c r="Z9"/>
    </row>
    <row r="10" spans="2:26" ht="48.75" customHeight="1">
      <c r="B10" s="99"/>
      <c r="C10" s="109" t="s">
        <v>57</v>
      </c>
      <c r="D10" s="106" t="s">
        <v>58</v>
      </c>
      <c r="E10" s="106" t="s">
        <v>59</v>
      </c>
      <c r="F10" s="106"/>
      <c r="G10" s="106"/>
      <c r="H10" s="106"/>
      <c r="I10" s="106"/>
      <c r="J10" s="106"/>
      <c r="K10" s="106"/>
      <c r="L10" s="106"/>
      <c r="M10" s="98"/>
      <c r="N10" s="98"/>
      <c r="O10" s="98"/>
      <c r="P10" s="98"/>
      <c r="Q10" s="98"/>
      <c r="R10" s="98"/>
      <c r="S10" s="98"/>
      <c r="T10" s="98"/>
      <c r="U10" s="98"/>
      <c r="V10" s="119"/>
      <c r="W10" s="112"/>
      <c r="X10" s="114"/>
      <c r="Y10" s="24"/>
      <c r="Z10"/>
    </row>
    <row r="11" spans="2:26" ht="15.75" customHeight="1">
      <c r="B11" s="99"/>
      <c r="C11" s="109"/>
      <c r="D11" s="106"/>
      <c r="E11" s="106"/>
      <c r="F11" s="106"/>
      <c r="G11" s="106"/>
      <c r="H11" s="106"/>
      <c r="I11" s="106"/>
      <c r="J11" s="106"/>
      <c r="K11" s="106"/>
      <c r="L11" s="106"/>
      <c r="M11" s="99"/>
      <c r="N11" s="99"/>
      <c r="O11" s="99"/>
      <c r="P11" s="99"/>
      <c r="Q11" s="99"/>
      <c r="R11" s="99"/>
      <c r="S11" s="99"/>
      <c r="T11" s="99"/>
      <c r="U11" s="99"/>
      <c r="V11" s="120"/>
      <c r="W11" s="112"/>
      <c r="X11" s="114"/>
      <c r="Y11" s="24"/>
      <c r="Z11"/>
    </row>
    <row r="12" spans="2:26" ht="30" customHeight="1">
      <c r="B12" s="108"/>
      <c r="C12" s="109"/>
      <c r="D12" s="106"/>
      <c r="E12" s="106"/>
      <c r="F12" s="106"/>
      <c r="G12" s="106"/>
      <c r="H12" s="106"/>
      <c r="I12" s="106"/>
      <c r="J12" s="106"/>
      <c r="K12" s="106"/>
      <c r="L12" s="106"/>
      <c r="M12" s="100"/>
      <c r="N12" s="100"/>
      <c r="O12" s="100"/>
      <c r="P12" s="100"/>
      <c r="Q12" s="100"/>
      <c r="R12" s="100"/>
      <c r="S12" s="100"/>
      <c r="T12" s="100"/>
      <c r="U12" s="100"/>
      <c r="V12" s="121"/>
      <c r="W12" s="112"/>
      <c r="X12" s="115"/>
      <c r="Y12" s="24"/>
      <c r="Z12"/>
    </row>
    <row r="13" spans="2:27" ht="15.75" customHeight="1">
      <c r="B13" s="17">
        <v>1</v>
      </c>
      <c r="C13" s="83">
        <v>902.28</v>
      </c>
      <c r="D13" s="83">
        <v>1844.72</v>
      </c>
      <c r="E13" s="83">
        <v>569.13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5">
        <f>SUM(C13:V13)</f>
        <v>3316.13</v>
      </c>
      <c r="X13" s="47">
        <v>35.01</v>
      </c>
      <c r="Y13" s="25"/>
      <c r="Z13" s="117" t="s">
        <v>45</v>
      </c>
      <c r="AA13" s="117"/>
    </row>
    <row r="14" spans="2:27" ht="15.75">
      <c r="B14" s="17">
        <v>2</v>
      </c>
      <c r="C14" s="83">
        <v>772.49</v>
      </c>
      <c r="D14" s="83">
        <v>1648.21</v>
      </c>
      <c r="E14" s="83">
        <v>464.3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5">
        <f aca="true" t="shared" si="0" ref="W14:W42">SUM(C14:V14)</f>
        <v>2885</v>
      </c>
      <c r="X14" s="33">
        <f>IF(Паспорт!P15&gt;0,Паспорт!P15,X13)</f>
        <v>35.01</v>
      </c>
      <c r="Y14" s="25"/>
      <c r="Z14" s="117"/>
      <c r="AA14" s="117"/>
    </row>
    <row r="15" spans="2:27" ht="15.75">
      <c r="B15" s="17">
        <v>3</v>
      </c>
      <c r="C15" s="83">
        <v>895.8</v>
      </c>
      <c r="D15" s="83">
        <v>2746.45</v>
      </c>
      <c r="E15" s="83">
        <v>926.52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5">
        <f t="shared" si="0"/>
        <v>4568.77</v>
      </c>
      <c r="X15" s="33">
        <f>IF(Паспорт!P16&gt;0,Паспорт!P16,X14)</f>
        <v>34.77</v>
      </c>
      <c r="Y15" s="25"/>
      <c r="Z15" s="117"/>
      <c r="AA15" s="117"/>
    </row>
    <row r="16" spans="2:27" ht="15.75">
      <c r="B16" s="17">
        <v>4</v>
      </c>
      <c r="C16" s="83">
        <v>1087.98</v>
      </c>
      <c r="D16" s="83">
        <v>1828.23</v>
      </c>
      <c r="E16" s="83">
        <v>864.65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5">
        <f t="shared" si="0"/>
        <v>3780.86</v>
      </c>
      <c r="X16" s="33">
        <f>IF(Паспорт!P17&gt;0,Паспорт!P17,X15)</f>
        <v>34.77</v>
      </c>
      <c r="Y16" s="25"/>
      <c r="Z16" s="117"/>
      <c r="AA16" s="117"/>
    </row>
    <row r="17" spans="2:27" ht="15.75">
      <c r="B17" s="17">
        <v>5</v>
      </c>
      <c r="C17" s="83">
        <v>1549.32</v>
      </c>
      <c r="D17" s="83">
        <v>1938.3</v>
      </c>
      <c r="E17" s="83">
        <v>722.97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5">
        <f t="shared" si="0"/>
        <v>4210.59</v>
      </c>
      <c r="X17" s="33">
        <f>IF(Паспорт!P18&gt;0,Паспорт!P18,X16)</f>
        <v>34.77</v>
      </c>
      <c r="Y17" s="25"/>
      <c r="Z17" s="117"/>
      <c r="AA17" s="117"/>
    </row>
    <row r="18" spans="2:27" ht="15.75" customHeight="1">
      <c r="B18" s="17">
        <v>6</v>
      </c>
      <c r="C18" s="83">
        <v>603.81</v>
      </c>
      <c r="D18" s="83">
        <v>1658.38</v>
      </c>
      <c r="E18" s="83">
        <v>464.7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5">
        <f t="shared" si="0"/>
        <v>2726.89</v>
      </c>
      <c r="X18" s="33">
        <f>IF(Паспорт!P19&gt;0,Паспорт!P19,X17)</f>
        <v>34.77</v>
      </c>
      <c r="Y18" s="25"/>
      <c r="Z18" s="117"/>
      <c r="AA18" s="117"/>
    </row>
    <row r="19" spans="2:27" ht="15.75">
      <c r="B19" s="17">
        <v>7</v>
      </c>
      <c r="C19" s="83">
        <v>281.8</v>
      </c>
      <c r="D19" s="83">
        <v>2188.27</v>
      </c>
      <c r="E19" s="83">
        <v>415.88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5">
        <f t="shared" si="0"/>
        <v>2885.9500000000003</v>
      </c>
      <c r="X19" s="33">
        <f>IF(Паспорт!P20&gt;0,Паспорт!P20,X18)</f>
        <v>34.77</v>
      </c>
      <c r="Y19" s="25"/>
      <c r="Z19" s="117"/>
      <c r="AA19" s="117"/>
    </row>
    <row r="20" spans="2:27" ht="15.75">
      <c r="B20" s="17">
        <v>8</v>
      </c>
      <c r="C20" s="83">
        <v>1626.32</v>
      </c>
      <c r="D20" s="83">
        <v>1773.92</v>
      </c>
      <c r="E20" s="83">
        <v>912.4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5">
        <f t="shared" si="0"/>
        <v>4312.639999999999</v>
      </c>
      <c r="X20" s="33">
        <f>IF(Паспорт!P21&gt;0,Паспорт!P21,X19)</f>
        <v>34.77</v>
      </c>
      <c r="Y20" s="25"/>
      <c r="Z20" s="117"/>
      <c r="AA20" s="117"/>
    </row>
    <row r="21" spans="2:26" ht="15" customHeight="1">
      <c r="B21" s="17">
        <v>9</v>
      </c>
      <c r="C21" s="83">
        <v>1626.1</v>
      </c>
      <c r="D21" s="83">
        <v>1894.71</v>
      </c>
      <c r="E21" s="83">
        <v>797.37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5">
        <f t="shared" si="0"/>
        <v>4318.18</v>
      </c>
      <c r="X21" s="33">
        <f>IF(Паспорт!P22&gt;0,Паспорт!P22,X20)</f>
        <v>34.77</v>
      </c>
      <c r="Y21" s="25"/>
      <c r="Z21" s="31"/>
    </row>
    <row r="22" spans="2:26" ht="15.75">
      <c r="B22" s="17">
        <v>10</v>
      </c>
      <c r="C22" s="83">
        <v>1593.29</v>
      </c>
      <c r="D22" s="83">
        <v>2818.72</v>
      </c>
      <c r="E22" s="83">
        <v>784.25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5">
        <f t="shared" si="0"/>
        <v>5196.26</v>
      </c>
      <c r="X22" s="33">
        <f>IF(Паспорт!P23&gt;0,Паспорт!P23,X21)</f>
        <v>34.77</v>
      </c>
      <c r="Y22" s="25"/>
      <c r="Z22" s="31"/>
    </row>
    <row r="23" spans="2:26" ht="15.75">
      <c r="B23" s="17">
        <v>11</v>
      </c>
      <c r="C23" s="83">
        <v>1520.28</v>
      </c>
      <c r="D23" s="83">
        <v>657.28</v>
      </c>
      <c r="E23" s="83">
        <v>820.35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5">
        <f t="shared" si="0"/>
        <v>2997.91</v>
      </c>
      <c r="X23" s="33">
        <f>IF(Паспорт!P24&gt;0,Паспорт!P24,X22)</f>
        <v>34.71</v>
      </c>
      <c r="Y23" s="25"/>
      <c r="Z23" s="31"/>
    </row>
    <row r="24" spans="2:26" ht="15.75">
      <c r="B24" s="17">
        <v>12</v>
      </c>
      <c r="C24" s="83">
        <v>2561.36</v>
      </c>
      <c r="D24" s="83">
        <v>224.83</v>
      </c>
      <c r="E24" s="83">
        <v>795.18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5">
        <f t="shared" si="0"/>
        <v>3581.37</v>
      </c>
      <c r="X24" s="33">
        <f>IF(Паспорт!P25&gt;0,Паспорт!P25,X23)</f>
        <v>34.71</v>
      </c>
      <c r="Y24" s="25"/>
      <c r="Z24" s="31"/>
    </row>
    <row r="25" spans="2:26" ht="15.75">
      <c r="B25" s="17">
        <v>13</v>
      </c>
      <c r="C25" s="83">
        <v>901.04</v>
      </c>
      <c r="D25" s="83">
        <v>1645.25</v>
      </c>
      <c r="E25" s="83">
        <v>415.86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>
        <f t="shared" si="0"/>
        <v>2962.15</v>
      </c>
      <c r="X25" s="33">
        <f>IF(Паспорт!P26&gt;0,Паспорт!P26,X24)</f>
        <v>34.71</v>
      </c>
      <c r="Y25" s="25"/>
      <c r="Z25" s="31"/>
    </row>
    <row r="26" spans="2:26" ht="15.75">
      <c r="B26" s="17">
        <v>14</v>
      </c>
      <c r="C26" s="83">
        <v>678.35</v>
      </c>
      <c r="D26" s="83">
        <v>2496.66</v>
      </c>
      <c r="E26" s="83">
        <v>593.35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5">
        <f t="shared" si="0"/>
        <v>3768.3599999999997</v>
      </c>
      <c r="X26" s="33">
        <f>IF(Паспорт!P27&gt;0,Паспорт!P27,X25)</f>
        <v>34.71</v>
      </c>
      <c r="Y26" s="25"/>
      <c r="Z26" s="31"/>
    </row>
    <row r="27" spans="2:26" ht="15.75">
      <c r="B27" s="17">
        <v>15</v>
      </c>
      <c r="C27" s="83">
        <v>1458.49</v>
      </c>
      <c r="D27" s="83">
        <v>1678.1</v>
      </c>
      <c r="E27" s="83">
        <v>871.12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5">
        <f t="shared" si="0"/>
        <v>4007.71</v>
      </c>
      <c r="X27" s="33">
        <f>IF(Паспорт!P28&gt;0,Паспорт!P28,X26)</f>
        <v>34.71</v>
      </c>
      <c r="Y27" s="25"/>
      <c r="Z27" s="31"/>
    </row>
    <row r="28" spans="2:26" ht="15.75">
      <c r="B28" s="19">
        <v>16</v>
      </c>
      <c r="C28" s="83">
        <v>1671.58</v>
      </c>
      <c r="D28" s="83">
        <v>2183.28</v>
      </c>
      <c r="E28" s="83">
        <v>896.23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5">
        <f t="shared" si="0"/>
        <v>4751.09</v>
      </c>
      <c r="X28" s="33">
        <f>IF(Паспорт!P29&gt;0,Паспорт!P29,X27)</f>
        <v>34.71</v>
      </c>
      <c r="Y28" s="25"/>
      <c r="Z28" s="31"/>
    </row>
    <row r="29" spans="2:26" ht="15.75">
      <c r="B29" s="19">
        <v>17</v>
      </c>
      <c r="C29" s="83">
        <v>2082.28</v>
      </c>
      <c r="D29" s="83">
        <v>2697.48</v>
      </c>
      <c r="E29" s="83">
        <v>869.93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5">
        <f t="shared" si="0"/>
        <v>5649.6900000000005</v>
      </c>
      <c r="X29" s="33">
        <f>IF(Паспорт!P30&gt;0,Паспорт!P30,X28)</f>
        <v>34.71</v>
      </c>
      <c r="Y29" s="25"/>
      <c r="Z29" s="31"/>
    </row>
    <row r="30" spans="2:26" ht="15.75">
      <c r="B30" s="19">
        <v>18</v>
      </c>
      <c r="C30" s="83">
        <v>1786.76</v>
      </c>
      <c r="D30" s="83">
        <v>1960.32</v>
      </c>
      <c r="E30" s="83">
        <v>929.95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5">
        <f t="shared" si="0"/>
        <v>4677.03</v>
      </c>
      <c r="X30" s="33">
        <f>IF(Паспорт!P31&gt;0,Паспорт!P31,X29)</f>
        <v>34.55</v>
      </c>
      <c r="Y30" s="25"/>
      <c r="Z30" s="31"/>
    </row>
    <row r="31" spans="2:26" ht="15.75">
      <c r="B31" s="19">
        <v>19</v>
      </c>
      <c r="C31" s="83">
        <v>1420.69</v>
      </c>
      <c r="D31" s="83">
        <v>2143</v>
      </c>
      <c r="E31" s="83">
        <v>733.9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5">
        <f t="shared" si="0"/>
        <v>4297.59</v>
      </c>
      <c r="X31" s="33">
        <f>IF(Паспорт!P32&gt;0,Паспорт!P32,X30)</f>
        <v>34.55</v>
      </c>
      <c r="Y31" s="25"/>
      <c r="Z31" s="31"/>
    </row>
    <row r="32" spans="2:26" ht="15.75">
      <c r="B32" s="19">
        <v>20</v>
      </c>
      <c r="C32" s="83">
        <v>778.09</v>
      </c>
      <c r="D32" s="83">
        <v>1836.51</v>
      </c>
      <c r="E32" s="83">
        <v>510.11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5">
        <f t="shared" si="0"/>
        <v>3124.71</v>
      </c>
      <c r="X32" s="33">
        <f>IF(Паспорт!P33&gt;0,Паспорт!P33,X31)</f>
        <v>34.55</v>
      </c>
      <c r="Y32" s="25"/>
      <c r="Z32" s="31"/>
    </row>
    <row r="33" spans="2:26" ht="15.75">
      <c r="B33" s="19">
        <v>21</v>
      </c>
      <c r="C33" s="83">
        <v>721.64</v>
      </c>
      <c r="D33" s="83">
        <v>2652.95</v>
      </c>
      <c r="E33" s="83">
        <v>451.8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5">
        <f t="shared" si="0"/>
        <v>3826.39</v>
      </c>
      <c r="X33" s="33">
        <f>IF(Паспорт!P34&gt;0,Паспорт!P34,X32)</f>
        <v>34.55</v>
      </c>
      <c r="Y33" s="25"/>
      <c r="Z33" s="31"/>
    </row>
    <row r="34" spans="2:26" ht="15.75">
      <c r="B34" s="19">
        <v>22</v>
      </c>
      <c r="C34" s="83">
        <v>1164.73</v>
      </c>
      <c r="D34" s="83">
        <v>1986.71</v>
      </c>
      <c r="E34" s="83">
        <v>832.08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5">
        <f t="shared" si="0"/>
        <v>3983.52</v>
      </c>
      <c r="X34" s="33">
        <f>IF(Паспорт!P35&gt;0,Паспорт!P35,X33)</f>
        <v>34.55</v>
      </c>
      <c r="Y34" s="25"/>
      <c r="Z34" s="31"/>
    </row>
    <row r="35" spans="2:26" ht="15.75">
      <c r="B35" s="19">
        <v>23</v>
      </c>
      <c r="C35" s="83">
        <v>1756.81</v>
      </c>
      <c r="D35" s="83">
        <v>1881.71</v>
      </c>
      <c r="E35" s="83">
        <v>966.18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5">
        <f t="shared" si="0"/>
        <v>4604.7</v>
      </c>
      <c r="X35" s="33">
        <f>IF(Паспорт!P36&gt;0,Паспорт!P36,X34)</f>
        <v>34.55</v>
      </c>
      <c r="Y35" s="25"/>
      <c r="Z35" s="31"/>
    </row>
    <row r="36" spans="2:26" ht="15.75">
      <c r="B36" s="19">
        <v>24</v>
      </c>
      <c r="C36" s="83">
        <v>1206.86</v>
      </c>
      <c r="D36" s="83">
        <v>2740.6</v>
      </c>
      <c r="E36" s="83">
        <v>655.72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5">
        <f t="shared" si="0"/>
        <v>4603.18</v>
      </c>
      <c r="X36" s="33">
        <f>IF(Паспорт!P37&gt;0,Паспорт!P37,X35)</f>
        <v>34.55</v>
      </c>
      <c r="Y36" s="25"/>
      <c r="Z36" s="31"/>
    </row>
    <row r="37" spans="2:26" ht="15.75">
      <c r="B37" s="19">
        <v>25</v>
      </c>
      <c r="C37" s="83">
        <v>1521.6</v>
      </c>
      <c r="D37" s="83">
        <v>1926.38</v>
      </c>
      <c r="E37" s="83">
        <v>1112.23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5">
        <f t="shared" si="0"/>
        <v>4560.21</v>
      </c>
      <c r="X37" s="33">
        <f>IF(Паспорт!P38&gt;0,Паспорт!P38,X36)</f>
        <v>34.38</v>
      </c>
      <c r="Y37" s="25"/>
      <c r="Z37" s="31"/>
    </row>
    <row r="38" spans="2:26" ht="15.75">
      <c r="B38" s="19">
        <v>26</v>
      </c>
      <c r="C38" s="83">
        <v>2906.7</v>
      </c>
      <c r="D38" s="83">
        <v>1568.96</v>
      </c>
      <c r="E38" s="83">
        <v>908.73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5">
        <f t="shared" si="0"/>
        <v>5384.389999999999</v>
      </c>
      <c r="X38" s="33">
        <f>IF(Паспорт!P39&gt;0,Паспорт!P39,X37)</f>
        <v>34.38</v>
      </c>
      <c r="Y38" s="25"/>
      <c r="Z38" s="31"/>
    </row>
    <row r="39" spans="2:26" ht="15.75">
      <c r="B39" s="19">
        <v>27</v>
      </c>
      <c r="C39" s="83">
        <v>1280.96</v>
      </c>
      <c r="D39" s="83">
        <v>1197.2</v>
      </c>
      <c r="E39" s="83">
        <v>513.69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5">
        <f t="shared" si="0"/>
        <v>2991.85</v>
      </c>
      <c r="X39" s="33">
        <f>IF(Паспорт!P40&gt;0,Паспорт!P40,X38)</f>
        <v>34.38</v>
      </c>
      <c r="Y39" s="25"/>
      <c r="Z39" s="31"/>
    </row>
    <row r="40" spans="2:26" ht="15.75">
      <c r="B40" s="19">
        <v>28</v>
      </c>
      <c r="C40" s="83">
        <v>791.91</v>
      </c>
      <c r="D40" s="83">
        <v>2279.71</v>
      </c>
      <c r="E40" s="83">
        <v>414.15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5">
        <f t="shared" si="0"/>
        <v>3485.77</v>
      </c>
      <c r="X40" s="33">
        <f>IF(Паспорт!P41&gt;0,Паспорт!P41,X39)</f>
        <v>34.38</v>
      </c>
      <c r="Y40" s="25"/>
      <c r="Z40" s="31"/>
    </row>
    <row r="41" spans="2:26" ht="12.75" customHeight="1">
      <c r="B41" s="19">
        <v>29</v>
      </c>
      <c r="C41" s="83">
        <v>1669.78</v>
      </c>
      <c r="D41" s="83">
        <v>3120.39</v>
      </c>
      <c r="E41" s="83">
        <v>835.24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5">
        <f t="shared" si="0"/>
        <v>5625.41</v>
      </c>
      <c r="X41" s="33">
        <f>IF(Паспорт!P42&gt;0,Паспорт!P42,X40)</f>
        <v>34.38</v>
      </c>
      <c r="Y41" s="25"/>
      <c r="Z41" s="31"/>
    </row>
    <row r="42" spans="2:26" ht="12.75" customHeight="1">
      <c r="B42" s="19">
        <v>30</v>
      </c>
      <c r="C42" s="83">
        <v>1511.82</v>
      </c>
      <c r="D42" s="83">
        <v>1496.76</v>
      </c>
      <c r="E42" s="83">
        <v>815.19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5">
        <f t="shared" si="0"/>
        <v>3823.77</v>
      </c>
      <c r="X42" s="33">
        <f>IF(Паспорт!P43&gt;0,Паспорт!P43,X41)</f>
        <v>34.38</v>
      </c>
      <c r="Y42" s="25"/>
      <c r="Z42" s="31"/>
    </row>
    <row r="43" spans="2:26" ht="12.75" customHeight="1">
      <c r="B43" s="19">
        <v>31</v>
      </c>
      <c r="C43" s="83">
        <v>1845.3</v>
      </c>
      <c r="D43" s="83">
        <v>4536.8</v>
      </c>
      <c r="E43" s="83">
        <v>832.33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5">
        <f>SUM(C43:V43)</f>
        <v>7214.43</v>
      </c>
      <c r="X43" s="33">
        <f>IF(Паспорт!P44&gt;0,Паспорт!P44,X42)</f>
        <v>34.38</v>
      </c>
      <c r="Y43" s="25"/>
      <c r="Z43" s="31"/>
    </row>
    <row r="44" spans="2:27" ht="66" customHeight="1">
      <c r="B44" s="19" t="s">
        <v>42</v>
      </c>
      <c r="C44" s="37">
        <f>SUM(C13:C43)</f>
        <v>42176.22</v>
      </c>
      <c r="D44" s="37">
        <f>SUM(D13:D43)</f>
        <v>63250.78999999999</v>
      </c>
      <c r="E44" s="37">
        <f>SUM(E13:E43)</f>
        <v>22695.49</v>
      </c>
      <c r="F44" s="37">
        <f aca="true" t="shared" si="1" ref="F44:V44">SUM(F13:F42)</f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SUM(W14:W43)</f>
        <v>124806.37000000002</v>
      </c>
      <c r="X44" s="34">
        <f>SUMPRODUCT(X13:X43,W13:W43)/SUM(W13:W43)</f>
        <v>34.61792627602488</v>
      </c>
      <c r="Y44" s="30"/>
      <c r="Z44" s="116" t="s">
        <v>43</v>
      </c>
      <c r="AA44" s="116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27"/>
      <c r="Z46"/>
    </row>
    <row r="47" spans="3:4" ht="12.75">
      <c r="C47" s="1"/>
      <c r="D47" s="1"/>
    </row>
    <row r="48" spans="2:25" ht="15">
      <c r="B48" s="38"/>
      <c r="C48" s="13" t="s">
        <v>71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72</v>
      </c>
      <c r="X48" s="40"/>
      <c r="Y48" s="28"/>
    </row>
    <row r="49" spans="3:25" ht="12.75">
      <c r="C49" s="1"/>
      <c r="D49" s="1" t="s">
        <v>39</v>
      </c>
      <c r="O49" s="2"/>
      <c r="P49" s="16" t="s">
        <v>53</v>
      </c>
      <c r="Q49" s="16"/>
      <c r="W49" s="15" t="s">
        <v>54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55</v>
      </c>
      <c r="X50" s="14"/>
      <c r="Y50" s="29"/>
    </row>
    <row r="51" spans="3:25" ht="12.75">
      <c r="C51" s="1"/>
      <c r="D51" s="1" t="s">
        <v>40</v>
      </c>
      <c r="O51" s="2"/>
      <c r="P51" s="15" t="s">
        <v>56</v>
      </c>
      <c r="Q51" s="15"/>
      <c r="W51" s="15" t="s">
        <v>54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73</v>
      </c>
    </row>
    <row r="2" spans="1:6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2.75">
      <c r="A3">
        <v>1</v>
      </c>
      <c r="B3">
        <v>569.13</v>
      </c>
      <c r="C3">
        <v>8.057</v>
      </c>
      <c r="D3">
        <v>6.38</v>
      </c>
      <c r="E3">
        <v>25.77</v>
      </c>
      <c r="F3" t="s">
        <v>66</v>
      </c>
    </row>
    <row r="4" spans="1:6" ht="12.75">
      <c r="A4">
        <v>2</v>
      </c>
      <c r="B4">
        <v>464.3</v>
      </c>
      <c r="C4">
        <v>4.384</v>
      </c>
      <c r="D4">
        <v>6.24</v>
      </c>
      <c r="E4">
        <v>27.55</v>
      </c>
      <c r="F4" t="s">
        <v>66</v>
      </c>
    </row>
    <row r="5" spans="1:6" ht="12.75">
      <c r="A5">
        <v>3</v>
      </c>
      <c r="B5">
        <v>926.52</v>
      </c>
      <c r="C5">
        <v>9.302</v>
      </c>
      <c r="D5">
        <v>6.1</v>
      </c>
      <c r="E5">
        <v>23.75</v>
      </c>
      <c r="F5" t="s">
        <v>66</v>
      </c>
    </row>
    <row r="6" spans="1:6" ht="12.75">
      <c r="A6">
        <v>4</v>
      </c>
      <c r="B6">
        <v>864.65</v>
      </c>
      <c r="C6">
        <v>8.578</v>
      </c>
      <c r="D6">
        <v>6.09</v>
      </c>
      <c r="E6">
        <v>23.88</v>
      </c>
      <c r="F6" t="s">
        <v>67</v>
      </c>
    </row>
    <row r="7" spans="1:6" ht="12.75">
      <c r="A7">
        <v>5</v>
      </c>
      <c r="B7">
        <v>722.97</v>
      </c>
      <c r="C7">
        <v>7.022</v>
      </c>
      <c r="D7">
        <v>5.65</v>
      </c>
      <c r="E7">
        <v>26.59</v>
      </c>
      <c r="F7" t="s">
        <v>66</v>
      </c>
    </row>
    <row r="8" spans="1:6" ht="12.75">
      <c r="A8">
        <v>6</v>
      </c>
      <c r="B8">
        <v>464.7</v>
      </c>
      <c r="C8">
        <v>4.488</v>
      </c>
      <c r="D8">
        <v>6.31</v>
      </c>
      <c r="E8">
        <v>28.19</v>
      </c>
      <c r="F8" t="s">
        <v>66</v>
      </c>
    </row>
    <row r="9" spans="1:6" ht="12.75">
      <c r="A9">
        <v>7</v>
      </c>
      <c r="B9">
        <v>415.88</v>
      </c>
      <c r="C9">
        <v>4.2</v>
      </c>
      <c r="D9">
        <v>6.13</v>
      </c>
      <c r="E9">
        <v>24.89</v>
      </c>
      <c r="F9" t="s">
        <v>66</v>
      </c>
    </row>
    <row r="10" spans="1:6" ht="12.75">
      <c r="A10">
        <v>8</v>
      </c>
      <c r="B10">
        <v>912.4</v>
      </c>
      <c r="C10">
        <v>9.123</v>
      </c>
      <c r="D10">
        <v>6.22</v>
      </c>
      <c r="E10">
        <v>26.24</v>
      </c>
      <c r="F10" t="s">
        <v>66</v>
      </c>
    </row>
    <row r="11" spans="1:6" ht="12.75">
      <c r="A11">
        <v>9</v>
      </c>
      <c r="B11">
        <v>797.37</v>
      </c>
      <c r="C11">
        <v>7.774</v>
      </c>
      <c r="D11">
        <v>6.31</v>
      </c>
      <c r="E11">
        <v>26.83</v>
      </c>
      <c r="F11" t="s">
        <v>66</v>
      </c>
    </row>
    <row r="12" spans="1:6" ht="12.75">
      <c r="A12">
        <v>10</v>
      </c>
      <c r="B12">
        <v>784.25</v>
      </c>
      <c r="C12">
        <v>7.445</v>
      </c>
      <c r="D12">
        <v>6.31</v>
      </c>
      <c r="E12">
        <v>26.53</v>
      </c>
      <c r="F12" t="s">
        <v>67</v>
      </c>
    </row>
    <row r="13" spans="1:6" ht="12.75">
      <c r="A13">
        <v>11</v>
      </c>
      <c r="B13">
        <v>820.35</v>
      </c>
      <c r="C13">
        <v>7.886</v>
      </c>
      <c r="D13">
        <v>6.31</v>
      </c>
      <c r="E13">
        <v>26.66</v>
      </c>
      <c r="F13" t="s">
        <v>66</v>
      </c>
    </row>
    <row r="14" spans="1:6" ht="12.75">
      <c r="A14">
        <v>12</v>
      </c>
      <c r="B14">
        <v>795.18</v>
      </c>
      <c r="C14">
        <v>7.627</v>
      </c>
      <c r="D14">
        <v>6.26</v>
      </c>
      <c r="E14">
        <v>26.11</v>
      </c>
      <c r="F14" t="s">
        <v>66</v>
      </c>
    </row>
    <row r="15" spans="1:6" ht="12.75">
      <c r="A15">
        <v>13</v>
      </c>
      <c r="B15">
        <v>415.86</v>
      </c>
      <c r="C15">
        <v>3.993</v>
      </c>
      <c r="D15">
        <v>6.46</v>
      </c>
      <c r="E15">
        <v>24.02</v>
      </c>
      <c r="F15" t="s">
        <v>66</v>
      </c>
    </row>
    <row r="16" spans="1:6" ht="12.75">
      <c r="A16">
        <v>14</v>
      </c>
      <c r="B16">
        <v>593.35</v>
      </c>
      <c r="C16">
        <v>5.564</v>
      </c>
      <c r="D16">
        <v>6.2</v>
      </c>
      <c r="E16">
        <v>15.98</v>
      </c>
      <c r="F16" t="s">
        <v>66</v>
      </c>
    </row>
    <row r="17" spans="1:6" ht="12.75">
      <c r="A17">
        <v>15</v>
      </c>
      <c r="B17">
        <v>871.12</v>
      </c>
      <c r="C17">
        <v>8.362</v>
      </c>
      <c r="D17">
        <v>6.19</v>
      </c>
      <c r="E17">
        <v>20.06</v>
      </c>
      <c r="F17" t="s">
        <v>66</v>
      </c>
    </row>
    <row r="18" spans="1:6" ht="12.75">
      <c r="A18">
        <v>16</v>
      </c>
      <c r="B18">
        <v>896.23</v>
      </c>
      <c r="C18">
        <v>8.602</v>
      </c>
      <c r="D18">
        <v>6.22</v>
      </c>
      <c r="E18">
        <v>22.47</v>
      </c>
      <c r="F18" t="s">
        <v>66</v>
      </c>
    </row>
    <row r="19" spans="1:6" ht="12.75">
      <c r="A19">
        <v>17</v>
      </c>
      <c r="B19">
        <v>869.93</v>
      </c>
      <c r="C19">
        <v>8.018</v>
      </c>
      <c r="D19">
        <v>6.26</v>
      </c>
      <c r="E19">
        <v>23.68</v>
      </c>
      <c r="F19" t="s">
        <v>67</v>
      </c>
    </row>
    <row r="20" spans="1:6" ht="12.75">
      <c r="A20">
        <v>18</v>
      </c>
      <c r="B20">
        <v>929.95</v>
      </c>
      <c r="C20">
        <v>8.967</v>
      </c>
      <c r="D20">
        <v>6.23</v>
      </c>
      <c r="E20">
        <v>24.57</v>
      </c>
      <c r="F20" t="s">
        <v>66</v>
      </c>
    </row>
    <row r="21" spans="1:6" ht="12.75">
      <c r="A21">
        <v>19</v>
      </c>
      <c r="B21">
        <v>733.9</v>
      </c>
      <c r="C21">
        <v>6.895</v>
      </c>
      <c r="D21">
        <v>6.21</v>
      </c>
      <c r="E21">
        <v>22.58</v>
      </c>
      <c r="F21" t="s">
        <v>66</v>
      </c>
    </row>
    <row r="22" spans="1:6" ht="12.75">
      <c r="A22">
        <v>20</v>
      </c>
      <c r="B22">
        <v>510.11</v>
      </c>
      <c r="C22">
        <v>4.8</v>
      </c>
      <c r="D22">
        <v>6.23</v>
      </c>
      <c r="E22">
        <v>25.85</v>
      </c>
      <c r="F22" t="s">
        <v>66</v>
      </c>
    </row>
    <row r="23" spans="1:6" ht="12.75">
      <c r="A23">
        <v>21</v>
      </c>
      <c r="B23">
        <v>451.8</v>
      </c>
      <c r="C23">
        <v>4.152</v>
      </c>
      <c r="D23">
        <v>6.28</v>
      </c>
      <c r="E23">
        <v>26.33</v>
      </c>
      <c r="F23" t="s">
        <v>66</v>
      </c>
    </row>
    <row r="24" spans="1:6" ht="12.75">
      <c r="A24">
        <v>22</v>
      </c>
      <c r="B24">
        <v>832.08</v>
      </c>
      <c r="C24">
        <v>7.995</v>
      </c>
      <c r="D24">
        <v>6.25</v>
      </c>
      <c r="E24">
        <v>27.44</v>
      </c>
      <c r="F24" t="s">
        <v>66</v>
      </c>
    </row>
    <row r="25" spans="1:6" ht="12.75">
      <c r="A25">
        <v>23</v>
      </c>
      <c r="B25">
        <v>966.18</v>
      </c>
      <c r="C25">
        <v>9.198</v>
      </c>
      <c r="D25">
        <v>6.24</v>
      </c>
      <c r="E25">
        <v>25.87</v>
      </c>
      <c r="F25" t="s">
        <v>66</v>
      </c>
    </row>
    <row r="26" spans="1:6" ht="12.75">
      <c r="A26">
        <v>24</v>
      </c>
      <c r="B26">
        <v>655.72</v>
      </c>
      <c r="C26">
        <v>6.288</v>
      </c>
      <c r="D26">
        <v>6.29</v>
      </c>
      <c r="E26">
        <v>23.25</v>
      </c>
      <c r="F26" t="s">
        <v>66</v>
      </c>
    </row>
    <row r="27" spans="1:6" ht="12.75">
      <c r="A27">
        <v>25</v>
      </c>
      <c r="B27">
        <v>1112.23</v>
      </c>
      <c r="C27">
        <v>10.446</v>
      </c>
      <c r="D27">
        <v>6.16</v>
      </c>
      <c r="E27">
        <v>19.7</v>
      </c>
      <c r="F27" t="s">
        <v>66</v>
      </c>
    </row>
    <row r="28" spans="1:6" ht="12.75">
      <c r="A28">
        <v>26</v>
      </c>
      <c r="B28">
        <v>908.73</v>
      </c>
      <c r="C28">
        <v>8.7</v>
      </c>
      <c r="D28">
        <v>6.16</v>
      </c>
      <c r="E28">
        <v>18.18</v>
      </c>
      <c r="F28" t="s">
        <v>67</v>
      </c>
    </row>
    <row r="29" spans="1:6" ht="12.75">
      <c r="A29">
        <v>27</v>
      </c>
      <c r="B29">
        <v>513.69</v>
      </c>
      <c r="C29">
        <v>4.808</v>
      </c>
      <c r="D29">
        <v>6.28</v>
      </c>
      <c r="E29">
        <v>22.66</v>
      </c>
      <c r="F29" t="s">
        <v>66</v>
      </c>
    </row>
    <row r="30" spans="1:6" ht="12.75">
      <c r="A30">
        <v>28</v>
      </c>
      <c r="B30">
        <v>414.15</v>
      </c>
      <c r="C30">
        <v>3.934</v>
      </c>
      <c r="D30">
        <v>6.37</v>
      </c>
      <c r="E30">
        <v>24.23</v>
      </c>
      <c r="F30" t="s">
        <v>66</v>
      </c>
    </row>
    <row r="31" spans="1:6" ht="12.75">
      <c r="A31">
        <v>29</v>
      </c>
      <c r="B31">
        <v>835.24</v>
      </c>
      <c r="C31">
        <v>7.846</v>
      </c>
      <c r="D31">
        <v>6.22</v>
      </c>
      <c r="E31">
        <v>25.27</v>
      </c>
      <c r="F31" t="s">
        <v>66</v>
      </c>
    </row>
    <row r="32" spans="1:6" ht="12.75">
      <c r="A32">
        <v>30</v>
      </c>
      <c r="B32">
        <v>815.19</v>
      </c>
      <c r="C32">
        <v>7.78</v>
      </c>
      <c r="D32">
        <v>6.3</v>
      </c>
      <c r="E32">
        <v>26.33</v>
      </c>
      <c r="F32" t="s">
        <v>66</v>
      </c>
    </row>
    <row r="33" spans="1:6" ht="12.75">
      <c r="A33">
        <v>31</v>
      </c>
      <c r="B33">
        <v>832.33</v>
      </c>
      <c r="C33">
        <v>7.864</v>
      </c>
      <c r="D33">
        <v>6.15</v>
      </c>
      <c r="E33">
        <v>15.34</v>
      </c>
      <c r="F33" t="s">
        <v>66</v>
      </c>
    </row>
    <row r="34" spans="1:6" ht="12.75">
      <c r="A34" t="s">
        <v>68</v>
      </c>
      <c r="B34">
        <v>22695.46</v>
      </c>
      <c r="C34">
        <v>7.1</v>
      </c>
      <c r="D34">
        <v>6.23</v>
      </c>
      <c r="E34">
        <v>24.09</v>
      </c>
      <c r="F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2016-11-04T11:44:32Z</cp:lastPrinted>
  <dcterms:created xsi:type="dcterms:W3CDTF">2010-01-29T08:37:16Z</dcterms:created>
  <dcterms:modified xsi:type="dcterms:W3CDTF">2016-11-04T11:44:59Z</dcterms:modified>
  <cp:category/>
  <cp:version/>
  <cp:contentType/>
  <cp:contentStatus/>
</cp:coreProperties>
</file>