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2"/>
  </bookViews>
  <sheets>
    <sheet name="Паспорт" sheetId="1" r:id="rId1"/>
    <sheet name="Додаток 1" sheetId="2" r:id="rId2"/>
    <sheet name="Додаток2" sheetId="3" r:id="rId3"/>
  </sheets>
  <definedNames>
    <definedName name="_Hlk21234135" localSheetId="1">'Додаток 1'!$C$17</definedName>
    <definedName name="_Hlk21234135" localSheetId="0">'Паспорт'!$C$21</definedName>
    <definedName name="OLE_LINK2" localSheetId="1">'Додаток 1'!#REF!</definedName>
    <definedName name="OLE_LINK2" localSheetId="0">'Паспорт'!$Y$16</definedName>
    <definedName name="OLE_LINK3" localSheetId="1">'Додаток 1'!#REF!</definedName>
    <definedName name="OLE_LINK3" localSheetId="0">'Паспорт'!#REF!</definedName>
    <definedName name="OLE_LINK5" localSheetId="1">'Додаток 1'!#REF!</definedName>
    <definedName name="OLE_LINK5" localSheetId="0">'Паспорт'!#REF!</definedName>
    <definedName name="_xlnm.Print_Area" localSheetId="1">'Додаток 1'!$A$1:$K$53</definedName>
    <definedName name="_xlnm.Print_Area" localSheetId="2">'Додаток2'!$A$1:$X$57</definedName>
    <definedName name="_xlnm.Print_Area" localSheetId="0">'Паспорт'!$A$1:$Y$57</definedName>
  </definedNames>
  <calcPr fullCalcOnLoad="1"/>
</workbook>
</file>

<file path=xl/sharedStrings.xml><?xml version="1.0" encoding="utf-8"?>
<sst xmlns="http://schemas.openxmlformats.org/spreadsheetml/2006/main" count="121" uniqueCount="87">
  <si>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</si>
  <si>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</si>
  <si>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</si>
  <si>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</si>
  <si>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</si>
  <si>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</si>
  <si>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</si>
  <si>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</si>
  <si>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</si>
  <si>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</si>
  <si>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</si>
  <si>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</si>
  <si>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</si>
  <si>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</si>
  <si>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</si>
  <si>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</si>
  <si>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</si>
  <si>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</si>
  <si>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</si>
  <si>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</si>
  <si>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</si>
  <si>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</si>
  <si>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</si>
  <si>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</si>
  <si>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</si>
  <si>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</si>
  <si>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</si>
  <si>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</si>
  <si>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</si>
  <si>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</si>
  <si>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</si>
  <si>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</si>
  <si>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</si>
  <si>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</si>
  <si>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</si>
  <si>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</si>
  <si>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</si>
  <si>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</si>
  <si>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</si>
  <si>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</si>
  <si>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</si>
  <si>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</si>
  <si>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</si>
  <si>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</si>
  <si>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 xml:space="preserve">Дніпропетровський ПМ Запорізького ЛВУМГ </t>
  </si>
  <si>
    <t>Інженер провідний дільниці служби ГВ та М</t>
  </si>
  <si>
    <t>М.В.Коломоєць</t>
  </si>
  <si>
    <t>ГРС №7 м. Дніпропетровськ</t>
  </si>
  <si>
    <t xml:space="preserve"> ГРС №6 м. Дніпропетровськ</t>
  </si>
  <si>
    <t xml:space="preserve">Краснопільський п/м Запорізьке ЛВУМГ </t>
  </si>
  <si>
    <t>Свідоцтво про атестацію № ПЧ 07-0/1548-2015 дійсне до  10.06.2018р.</t>
  </si>
  <si>
    <t>Дереновський О.Б.</t>
  </si>
  <si>
    <t xml:space="preserve">  прізвище</t>
  </si>
  <si>
    <t>ГРС с. Васильківка</t>
  </si>
  <si>
    <t xml:space="preserve"> ГРС с. Катеринівка</t>
  </si>
  <si>
    <t>ГРС с. Просяна</t>
  </si>
  <si>
    <t>ГРС с. Покровка</t>
  </si>
  <si>
    <t>ГРС с. Володимирівка</t>
  </si>
  <si>
    <t>ГРС с. Солоне</t>
  </si>
  <si>
    <t>ГРС с. Томаківка</t>
  </si>
  <si>
    <t>ГРС с.Романки</t>
  </si>
  <si>
    <t>ГРС с. Попасне</t>
  </si>
  <si>
    <t>ГРС м.Синельниково</t>
  </si>
  <si>
    <t>ГРС с.Тернівка</t>
  </si>
  <si>
    <t>ГРС с. Юрївка</t>
  </si>
  <si>
    <t>ГРС с. Петропавлівка</t>
  </si>
  <si>
    <t>ГРС смт. Межова</t>
  </si>
  <si>
    <t>ГРС с. Водолазьке</t>
  </si>
  <si>
    <t>ГРС с. Варварівка</t>
  </si>
  <si>
    <t>ГРС с. Славгород</t>
  </si>
  <si>
    <t>Завідувач лабораторії</t>
  </si>
  <si>
    <t>&lt;0,0001</t>
  </si>
  <si>
    <r>
      <t xml:space="preserve">  переданого Запорізьким ЛВУМГ  та прийнятого ПАТ "Дніпрогаз", ПАТ " Дніпропетровськгаз":  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</si>
  <si>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ГРС  6  м. Дніпропетровськ</t>
    </r>
    <r>
      <rPr>
        <sz val="10"/>
        <rFont val="Arial"/>
        <family val="2"/>
      </rPr>
      <t>, ГРС  смт. Васильківка, ГРС с. Катеринівка, ГРС с. Просяна, ГРС смт. Покровське,  ГРС с. Володимирівка, ГРС смт. Солоне, ГРС смт. Томаківка, ГРС с. Романки, ГРС с. Попасне,</t>
    </r>
  </si>
  <si>
    <t xml:space="preserve">  ГРС м. Синельникове,  ГРС м. Тернівка,  ГРС смт. Юр'ївка, ГРС смт. Петропавлівка, ГРС смт. Межова, ГРС с. Водолазьке,  ГРС с. Варварівка, ГРС смт. Славгород з газопроводу   ШДО-ШДКРІ  за період з  </t>
  </si>
  <si>
    <t xml:space="preserve"> 01.10.2016 по 18.10.2016  </t>
  </si>
  <si>
    <r>
      <t>ГРС 7 м. Дніпропетровськ  за період з   07.10.2016  по 18.10.2016</t>
    </r>
    <r>
      <rPr>
        <b/>
        <sz val="10"/>
        <rFont val="Arial"/>
        <family val="2"/>
      </rPr>
      <t xml:space="preserve">  </t>
    </r>
  </si>
  <si>
    <r>
      <t xml:space="preserve"> </t>
    </r>
    <r>
      <rPr>
        <b/>
        <sz val="10"/>
        <rFont val="Arial"/>
        <family val="2"/>
      </rPr>
      <t>ГРС  6  м. Дніпропетровськ</t>
    </r>
    <r>
      <rPr>
        <sz val="10"/>
        <rFont val="Arial"/>
        <family val="2"/>
      </rPr>
      <t xml:space="preserve">  з газопроводу   ШДО-ШДКРІ  за період з  01.10.2016 по 18.10.2016 </t>
    </r>
  </si>
  <si>
    <t xml:space="preserve">  переданого Запорізьким ЛВУМГ  та прийнятого ПАТ " Дніпропетровськгаз" на:    </t>
  </si>
  <si>
    <t xml:space="preserve"> ГРС  смт. Васильківка, ГРС с. Катеринівка, ГРС с. Просяна, ГРС смт. Покровське,  ГРС с. Володимирівка, ГРС смт. Солоне, ГРС смт. Томаківка, ГРС с. Романки, ГРС с. Попасне,</t>
  </si>
  <si>
    <t>Чмир О.Г.</t>
  </si>
  <si>
    <t xml:space="preserve">Заступник начальника  Запорізького    ЛВУМГ  </t>
  </si>
  <si>
    <t xml:space="preserve">  переданого Запорізьким ЛВУМГ  та прийнятого ПАТ "Дніпрогаз" через:    </t>
  </si>
  <si>
    <t xml:space="preserve">  ГРС м. Синельникове,  ГРС м. Тернівка,  ГРС смт. Юр'ївка, ГРС смт. Петропавлівка, ГРС смт. Межова, ГРС с. Водолазьке,  ГРС с. Варварівка, ГРС смт. Славгород   </t>
  </si>
  <si>
    <t xml:space="preserve">з газопроводу   ШДО-ШДКРІ  за період з 01.10.2016 по 18.10.2016  </t>
  </si>
  <si>
    <t xml:space="preserve">М.В.Коломоєць </t>
  </si>
  <si>
    <t xml:space="preserve">      О.Г.Чмир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</si>
</sst>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color indexed="1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11" xfId="0" applyFont="1" applyBorder="1" applyAlignment="1">
      <alignment horizontal="left"/>
    </xf>
    <xf numFmtId="0" fontId="25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87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87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5" xfId="0" applyBorder="1" applyAlignment="1">
      <alignment wrapText="1"/>
    </xf>
    <xf numFmtId="187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87" fontId="1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textRotation="90" wrapText="1"/>
    </xf>
    <xf numFmtId="0" fontId="49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2" fontId="49" fillId="0" borderId="13" xfId="0" applyNumberFormat="1" applyFont="1" applyBorder="1" applyAlignment="1">
      <alignment horizontal="center" wrapText="1"/>
    </xf>
    <xf numFmtId="0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18" fillId="0" borderId="16" xfId="0" applyFont="1" applyBorder="1" applyAlignment="1">
      <alignment horizontal="center" vertical="center" textRotation="90" wrapText="1"/>
    </xf>
    <xf numFmtId="0" fontId="49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/>
    </xf>
    <xf numFmtId="14" fontId="49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20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8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 wrapText="1"/>
    </xf>
    <xf numFmtId="0" fontId="49" fillId="0" borderId="2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0" fontId="49" fillId="0" borderId="24" xfId="0" applyFont="1" applyBorder="1" applyAlignment="1">
      <alignment horizontal="center" vertical="center" textRotation="90" wrapText="1"/>
    </xf>
    <xf numFmtId="0" fontId="49" fillId="0" borderId="25" xfId="0" applyFont="1" applyBorder="1" applyAlignment="1">
      <alignment horizontal="center" vertical="center" textRotation="90" wrapText="1"/>
    </xf>
    <xf numFmtId="0" fontId="49" fillId="0" borderId="26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53" fillId="0" borderId="17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view="pageBreakPreview" zoomScaleSheetLayoutView="100" zoomScalePageLayoutView="0" workbookViewId="0" topLeftCell="A1">
      <selection activeCell="AA21" sqref="AA21"/>
    </sheetView>
  </sheetViews>
  <sheetFormatPr defaultColWidth="9.00390625" defaultRowHeight="12.75"/>
  <cols>
    <col min="1" max="1" width="1.00390625" style="0" customWidth="1"/>
    <col min="2" max="2" width="5.37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25390625" style="0" customWidth="1"/>
    <col min="17" max="17" width="8.125" style="0" customWidth="1"/>
    <col min="18" max="19" width="7.375" style="0" customWidth="1"/>
    <col min="20" max="20" width="8.125" style="0" customWidth="1"/>
    <col min="21" max="21" width="9.00390625" style="0" customWidth="1"/>
    <col min="22" max="22" width="7.625" style="0" customWidth="1"/>
    <col min="23" max="23" width="8.25390625" style="0" customWidth="1"/>
    <col min="24" max="24" width="9.375" style="0" customWidth="1"/>
    <col min="25" max="25" width="8.125" style="0" customWidth="1"/>
    <col min="26" max="26" width="6.375" style="0" customWidth="1"/>
    <col min="29" max="29" width="9.125" style="6" customWidth="1"/>
  </cols>
  <sheetData>
    <row r="1" spans="2:27" ht="12.75">
      <c r="B1" s="40" t="s">
        <v>31</v>
      </c>
      <c r="C1" s="40"/>
      <c r="D1" s="40"/>
      <c r="E1" s="40"/>
      <c r="F1" s="34"/>
      <c r="G1" s="34"/>
      <c r="H1" s="3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40" t="s">
        <v>32</v>
      </c>
      <c r="C2" s="40"/>
      <c r="D2" s="40"/>
      <c r="E2" s="40"/>
      <c r="F2" s="34"/>
      <c r="G2" s="34"/>
      <c r="H2" s="3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41" t="s">
        <v>49</v>
      </c>
      <c r="C3" s="41"/>
      <c r="D3" s="41"/>
      <c r="E3" s="40"/>
      <c r="F3" s="40"/>
      <c r="G3" s="40"/>
      <c r="H3" s="40"/>
      <c r="I3" s="31"/>
      <c r="J3" s="35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7" ht="12.75">
      <c r="B4" s="40" t="s">
        <v>33</v>
      </c>
      <c r="C4" s="40"/>
      <c r="D4" s="40"/>
      <c r="E4" s="40"/>
      <c r="F4" s="40"/>
      <c r="G4" s="40"/>
      <c r="H4" s="40"/>
      <c r="I4" s="31"/>
      <c r="J4" s="35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12.75">
      <c r="B5" s="40" t="s">
        <v>50</v>
      </c>
      <c r="C5" s="40"/>
      <c r="D5" s="40"/>
      <c r="E5" s="40"/>
      <c r="F5" s="40"/>
      <c r="G5" s="40"/>
      <c r="H5" s="40"/>
      <c r="I5" s="31"/>
      <c r="J5" s="35"/>
      <c r="K5" s="35"/>
      <c r="L5" s="35"/>
      <c r="M5" s="35"/>
      <c r="N5" s="35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2:27" ht="15">
      <c r="B6" s="38"/>
      <c r="C6" s="130" t="s">
        <v>19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1"/>
    </row>
    <row r="7" spans="2:27" ht="15.75" customHeight="1">
      <c r="B7" s="139" t="s">
        <v>72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3"/>
      <c r="AA7" s="3"/>
    </row>
    <row r="8" spans="2:27" ht="7.5" customHeight="1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3"/>
      <c r="AA8" s="3"/>
    </row>
    <row r="9" spans="2:27" ht="15" customHeight="1">
      <c r="B9" s="139" t="s">
        <v>73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3"/>
      <c r="AA9" s="3"/>
    </row>
    <row r="10" spans="2:27" ht="15.75" customHeight="1">
      <c r="B10" s="139" t="s">
        <v>74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3"/>
      <c r="AA10" s="3"/>
    </row>
    <row r="11" spans="2:27" ht="17.25" customHeight="1">
      <c r="B11" s="140" t="s">
        <v>75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3"/>
      <c r="AA11" s="3"/>
    </row>
    <row r="12" spans="2:27" ht="6" customHeight="1">
      <c r="B12" s="9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3"/>
      <c r="AA12" s="3"/>
    </row>
    <row r="13" spans="2:27" ht="15.75" customHeight="1">
      <c r="B13" s="140" t="s">
        <v>76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3"/>
      <c r="AA13" s="3"/>
    </row>
    <row r="14" spans="2:27" ht="12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3"/>
      <c r="AA14" s="3"/>
    </row>
    <row r="15" spans="2:29" ht="30" customHeight="1">
      <c r="B15" s="132" t="s">
        <v>27</v>
      </c>
      <c r="C15" s="144" t="s">
        <v>18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  <c r="O15" s="144" t="s">
        <v>7</v>
      </c>
      <c r="P15" s="145"/>
      <c r="Q15" s="145"/>
      <c r="R15" s="145"/>
      <c r="S15" s="145"/>
      <c r="T15" s="145"/>
      <c r="U15" s="135" t="s">
        <v>23</v>
      </c>
      <c r="V15" s="132" t="s">
        <v>24</v>
      </c>
      <c r="W15" s="132" t="s">
        <v>36</v>
      </c>
      <c r="X15" s="132" t="s">
        <v>26</v>
      </c>
      <c r="Y15" s="132" t="s">
        <v>25</v>
      </c>
      <c r="Z15" s="3"/>
      <c r="AB15" s="6"/>
      <c r="AC15"/>
    </row>
    <row r="16" spans="2:29" ht="48.75" customHeight="1">
      <c r="B16" s="133"/>
      <c r="C16" s="149" t="s">
        <v>3</v>
      </c>
      <c r="D16" s="138" t="s">
        <v>4</v>
      </c>
      <c r="E16" s="138" t="s">
        <v>5</v>
      </c>
      <c r="F16" s="138" t="s">
        <v>6</v>
      </c>
      <c r="G16" s="138" t="s">
        <v>9</v>
      </c>
      <c r="H16" s="138" t="s">
        <v>10</v>
      </c>
      <c r="I16" s="138" t="s">
        <v>11</v>
      </c>
      <c r="J16" s="138" t="s">
        <v>12</v>
      </c>
      <c r="K16" s="138" t="s">
        <v>13</v>
      </c>
      <c r="L16" s="138" t="s">
        <v>14</v>
      </c>
      <c r="M16" s="132" t="s">
        <v>15</v>
      </c>
      <c r="N16" s="132" t="s">
        <v>16</v>
      </c>
      <c r="O16" s="132" t="s">
        <v>8</v>
      </c>
      <c r="P16" s="132" t="s">
        <v>20</v>
      </c>
      <c r="Q16" s="132" t="s">
        <v>34</v>
      </c>
      <c r="R16" s="132" t="s">
        <v>21</v>
      </c>
      <c r="S16" s="132" t="s">
        <v>35</v>
      </c>
      <c r="T16" s="132" t="s">
        <v>22</v>
      </c>
      <c r="U16" s="136"/>
      <c r="V16" s="133"/>
      <c r="W16" s="133"/>
      <c r="X16" s="133"/>
      <c r="Y16" s="133"/>
      <c r="Z16" s="3"/>
      <c r="AB16" s="6"/>
      <c r="AC16"/>
    </row>
    <row r="17" spans="2:29" ht="15.75" customHeight="1">
      <c r="B17" s="133"/>
      <c r="C17" s="149"/>
      <c r="D17" s="138"/>
      <c r="E17" s="138"/>
      <c r="F17" s="138"/>
      <c r="G17" s="138"/>
      <c r="H17" s="138"/>
      <c r="I17" s="138"/>
      <c r="J17" s="138"/>
      <c r="K17" s="138"/>
      <c r="L17" s="138"/>
      <c r="M17" s="133"/>
      <c r="N17" s="133"/>
      <c r="O17" s="133"/>
      <c r="P17" s="133"/>
      <c r="Q17" s="133"/>
      <c r="R17" s="133"/>
      <c r="S17" s="133"/>
      <c r="T17" s="133"/>
      <c r="U17" s="136"/>
      <c r="V17" s="133"/>
      <c r="W17" s="133"/>
      <c r="X17" s="133"/>
      <c r="Y17" s="133"/>
      <c r="Z17" s="3"/>
      <c r="AB17" s="6"/>
      <c r="AC17"/>
    </row>
    <row r="18" spans="2:29" ht="30" customHeight="1">
      <c r="B18" s="148"/>
      <c r="C18" s="149"/>
      <c r="D18" s="138"/>
      <c r="E18" s="138"/>
      <c r="F18" s="138"/>
      <c r="G18" s="138"/>
      <c r="H18" s="138"/>
      <c r="I18" s="138"/>
      <c r="J18" s="138"/>
      <c r="K18" s="138"/>
      <c r="L18" s="138"/>
      <c r="M18" s="134"/>
      <c r="N18" s="134"/>
      <c r="O18" s="134"/>
      <c r="P18" s="134"/>
      <c r="Q18" s="134"/>
      <c r="R18" s="134"/>
      <c r="S18" s="134"/>
      <c r="T18" s="134"/>
      <c r="U18" s="137"/>
      <c r="V18" s="134"/>
      <c r="W18" s="134"/>
      <c r="X18" s="134"/>
      <c r="Y18" s="134"/>
      <c r="Z18" s="3"/>
      <c r="AB18" s="6"/>
      <c r="AC18"/>
    </row>
    <row r="19" spans="2:29" ht="12.75">
      <c r="B19" s="17">
        <v>1</v>
      </c>
      <c r="C19" s="52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5"/>
      <c r="S19" s="54"/>
      <c r="T19" s="53"/>
      <c r="U19" s="56"/>
      <c r="V19" s="57"/>
      <c r="W19" s="58"/>
      <c r="X19" s="59"/>
      <c r="Y19" s="59"/>
      <c r="AA19" s="4">
        <f aca="true" t="shared" si="0" ref="AA19:AA49">SUM(C19:N19)</f>
        <v>0</v>
      </c>
      <c r="AB19" s="30" t="str">
        <f>IF(AA19=100,"ОК"," ")</f>
        <v> </v>
      </c>
      <c r="AC19"/>
    </row>
    <row r="20" spans="2:29" ht="12.75">
      <c r="B20" s="17">
        <v>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5"/>
      <c r="S20" s="54"/>
      <c r="T20" s="53"/>
      <c r="U20" s="60"/>
      <c r="V20" s="59"/>
      <c r="W20" s="61"/>
      <c r="X20" s="59"/>
      <c r="Y20" s="59"/>
      <c r="AA20" s="4">
        <f t="shared" si="0"/>
        <v>0</v>
      </c>
      <c r="AB20" s="30" t="str">
        <f>IF(AA20=100,"ОК"," ")</f>
        <v> </v>
      </c>
      <c r="AC20"/>
    </row>
    <row r="21" spans="2:29" ht="12.75">
      <c r="B21" s="17">
        <v>3</v>
      </c>
      <c r="C21" s="51">
        <v>95.4386</v>
      </c>
      <c r="D21" s="51">
        <v>2.498</v>
      </c>
      <c r="E21" s="52">
        <v>0.8144</v>
      </c>
      <c r="F21" s="52">
        <v>0.134</v>
      </c>
      <c r="G21" s="52">
        <v>0.1366</v>
      </c>
      <c r="H21" s="52">
        <v>0.0034</v>
      </c>
      <c r="I21" s="52">
        <v>0.033</v>
      </c>
      <c r="J21" s="52">
        <v>0.0253</v>
      </c>
      <c r="K21" s="52">
        <v>0.0357</v>
      </c>
      <c r="L21" s="52">
        <v>0.0087</v>
      </c>
      <c r="M21" s="52">
        <v>0.6858</v>
      </c>
      <c r="N21" s="52">
        <v>0.1865</v>
      </c>
      <c r="O21" s="52">
        <v>0.7053</v>
      </c>
      <c r="P21" s="53">
        <v>34.53</v>
      </c>
      <c r="Q21" s="54">
        <v>8248</v>
      </c>
      <c r="R21" s="55">
        <v>38.26</v>
      </c>
      <c r="S21" s="54">
        <v>9139</v>
      </c>
      <c r="T21" s="53">
        <v>50</v>
      </c>
      <c r="U21" s="60"/>
      <c r="V21" s="59"/>
      <c r="W21" s="62"/>
      <c r="X21" s="59"/>
      <c r="Y21" s="59"/>
      <c r="AA21" s="4">
        <f t="shared" si="0"/>
        <v>100.00000000000001</v>
      </c>
      <c r="AB21" s="30" t="str">
        <f>IF(AA21=100,"ОК"," ")</f>
        <v>ОК</v>
      </c>
      <c r="AC21"/>
    </row>
    <row r="22" spans="2:29" ht="12.75">
      <c r="B22" s="17">
        <v>4</v>
      </c>
      <c r="C22" s="63">
        <v>95.4309</v>
      </c>
      <c r="D22" s="63">
        <v>2.5195</v>
      </c>
      <c r="E22" s="63">
        <v>0.8211</v>
      </c>
      <c r="F22" s="63">
        <v>0.1361</v>
      </c>
      <c r="G22" s="63">
        <v>0.1374</v>
      </c>
      <c r="H22" s="63">
        <v>0.0025</v>
      </c>
      <c r="I22" s="63">
        <v>0.028</v>
      </c>
      <c r="J22" s="63">
        <v>0.0216</v>
      </c>
      <c r="K22" s="63">
        <v>0.0343</v>
      </c>
      <c r="L22" s="63">
        <v>0.0088</v>
      </c>
      <c r="M22" s="63">
        <v>0.6689</v>
      </c>
      <c r="N22" s="63">
        <v>0.1909</v>
      </c>
      <c r="O22" s="63">
        <v>0.7053</v>
      </c>
      <c r="P22" s="55">
        <v>34.53</v>
      </c>
      <c r="Q22" s="54">
        <v>8248</v>
      </c>
      <c r="R22" s="55">
        <v>38.27</v>
      </c>
      <c r="S22" s="54">
        <v>9140</v>
      </c>
      <c r="T22" s="55">
        <v>50.01</v>
      </c>
      <c r="U22" s="65"/>
      <c r="V22" s="59"/>
      <c r="W22" s="62"/>
      <c r="X22" s="59"/>
      <c r="Y22" s="59"/>
      <c r="AA22" s="4">
        <f t="shared" si="0"/>
        <v>99.99999999999999</v>
      </c>
      <c r="AB22" s="30" t="str">
        <f aca="true" t="shared" si="1" ref="AB22:AB49">IF(AA22=100,"ОК"," ")</f>
        <v>ОК</v>
      </c>
      <c r="AC22"/>
    </row>
    <row r="23" spans="2:29" ht="12.75">
      <c r="B23" s="17">
        <v>5</v>
      </c>
      <c r="C23" s="63">
        <v>95.3927</v>
      </c>
      <c r="D23" s="63">
        <v>2.5444</v>
      </c>
      <c r="E23" s="63">
        <v>0.8258</v>
      </c>
      <c r="F23" s="63">
        <v>0.1363</v>
      </c>
      <c r="G23" s="63">
        <v>0.138</v>
      </c>
      <c r="H23" s="63">
        <v>0.0021</v>
      </c>
      <c r="I23" s="63">
        <v>0.0304</v>
      </c>
      <c r="J23" s="63">
        <v>0.0208</v>
      </c>
      <c r="K23" s="63">
        <v>0.0346</v>
      </c>
      <c r="L23" s="63">
        <v>0.0086</v>
      </c>
      <c r="M23" s="63">
        <v>0.6682</v>
      </c>
      <c r="N23" s="63">
        <v>0.1982</v>
      </c>
      <c r="O23" s="63">
        <v>0.7056</v>
      </c>
      <c r="P23" s="55">
        <v>34.54</v>
      </c>
      <c r="Q23" s="54">
        <v>8251</v>
      </c>
      <c r="R23" s="55">
        <v>38.28</v>
      </c>
      <c r="S23" s="54">
        <v>9142</v>
      </c>
      <c r="T23" s="55">
        <v>50.01</v>
      </c>
      <c r="U23" s="65"/>
      <c r="V23" s="65"/>
      <c r="W23" s="64"/>
      <c r="X23" s="59"/>
      <c r="Y23" s="59"/>
      <c r="AA23" s="4">
        <f t="shared" si="0"/>
        <v>100.0001</v>
      </c>
      <c r="AB23" s="30" t="str">
        <f t="shared" si="1"/>
        <v> </v>
      </c>
      <c r="AC23"/>
    </row>
    <row r="24" spans="2:29" ht="12.75">
      <c r="B24" s="17">
        <v>6</v>
      </c>
      <c r="C24" s="63">
        <v>95.3413</v>
      </c>
      <c r="D24" s="63">
        <v>2.5666</v>
      </c>
      <c r="E24" s="63">
        <v>0.831</v>
      </c>
      <c r="F24" s="63">
        <v>0.1366</v>
      </c>
      <c r="G24" s="63">
        <v>0.139</v>
      </c>
      <c r="H24" s="63">
        <v>0.002</v>
      </c>
      <c r="I24" s="63">
        <v>0.0352</v>
      </c>
      <c r="J24" s="63">
        <v>0.0221</v>
      </c>
      <c r="K24" s="63">
        <v>0.0342</v>
      </c>
      <c r="L24" s="63">
        <v>0.0094</v>
      </c>
      <c r="M24" s="63">
        <v>0.6817</v>
      </c>
      <c r="N24" s="63">
        <v>0.2009</v>
      </c>
      <c r="O24" s="63">
        <v>0.7061</v>
      </c>
      <c r="P24" s="55">
        <v>34.55</v>
      </c>
      <c r="Q24" s="54">
        <v>8253</v>
      </c>
      <c r="R24" s="55">
        <v>38.29</v>
      </c>
      <c r="S24" s="54">
        <v>9145</v>
      </c>
      <c r="T24" s="55">
        <v>50.01</v>
      </c>
      <c r="U24" s="59"/>
      <c r="V24" s="59"/>
      <c r="W24" s="64"/>
      <c r="X24" s="59"/>
      <c r="Y24" s="59"/>
      <c r="AA24" s="4">
        <f t="shared" si="0"/>
        <v>100</v>
      </c>
      <c r="AB24" s="30" t="str">
        <f t="shared" si="1"/>
        <v>ОК</v>
      </c>
      <c r="AC24"/>
    </row>
    <row r="25" spans="2:29" ht="12.75">
      <c r="B25" s="17">
        <v>7</v>
      </c>
      <c r="C25" s="63">
        <v>95.3669</v>
      </c>
      <c r="D25" s="63">
        <v>2.5541</v>
      </c>
      <c r="E25" s="63">
        <v>0.8245</v>
      </c>
      <c r="F25" s="63">
        <v>0.1344</v>
      </c>
      <c r="G25" s="63">
        <v>0.1367</v>
      </c>
      <c r="H25" s="63">
        <v>0.0022</v>
      </c>
      <c r="I25" s="63">
        <v>0.0285</v>
      </c>
      <c r="J25" s="63">
        <v>0.0232</v>
      </c>
      <c r="K25" s="63">
        <v>0.0372</v>
      </c>
      <c r="L25" s="63">
        <v>0.0088</v>
      </c>
      <c r="M25" s="63">
        <v>0.6841</v>
      </c>
      <c r="N25" s="63">
        <v>0.1993</v>
      </c>
      <c r="O25" s="63">
        <v>0.7058</v>
      </c>
      <c r="P25" s="55">
        <v>34.54</v>
      </c>
      <c r="Q25" s="54">
        <v>8250</v>
      </c>
      <c r="R25" s="55">
        <v>38.28</v>
      </c>
      <c r="S25" s="54">
        <v>9142</v>
      </c>
      <c r="T25" s="55">
        <v>50</v>
      </c>
      <c r="U25" s="59"/>
      <c r="V25" s="59"/>
      <c r="W25" s="64"/>
      <c r="X25" s="59"/>
      <c r="Y25" s="59"/>
      <c r="AA25" s="4">
        <f t="shared" si="0"/>
        <v>99.9999</v>
      </c>
      <c r="AB25" s="30" t="str">
        <f t="shared" si="1"/>
        <v> </v>
      </c>
      <c r="AC25"/>
    </row>
    <row r="26" spans="2:29" ht="12.75">
      <c r="B26" s="17">
        <v>8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55"/>
      <c r="Q26" s="54"/>
      <c r="R26" s="55"/>
      <c r="S26" s="54"/>
      <c r="T26" s="55"/>
      <c r="U26" s="59"/>
      <c r="V26" s="59"/>
      <c r="W26" s="64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5" customHeight="1">
      <c r="B27" s="17">
        <v>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55"/>
      <c r="Q27" s="54"/>
      <c r="R27" s="55"/>
      <c r="S27" s="54"/>
      <c r="T27" s="55"/>
      <c r="U27" s="65"/>
      <c r="V27" s="59"/>
      <c r="W27" s="58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7">
        <v>10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55"/>
      <c r="Q28" s="54"/>
      <c r="R28" s="55"/>
      <c r="S28" s="54"/>
      <c r="T28" s="55"/>
      <c r="U28" s="65"/>
      <c r="V28" s="59"/>
      <c r="W28" s="62"/>
      <c r="X28" s="59"/>
      <c r="Y28" s="63"/>
      <c r="AA28" s="4">
        <f t="shared" si="0"/>
        <v>0</v>
      </c>
      <c r="AB28" s="30" t="str">
        <f t="shared" si="1"/>
        <v> </v>
      </c>
      <c r="AC28"/>
    </row>
    <row r="29" spans="2:29" ht="12.75">
      <c r="B29" s="17">
        <v>11</v>
      </c>
      <c r="C29" s="63">
        <v>95.4369</v>
      </c>
      <c r="D29" s="63">
        <v>2.5331</v>
      </c>
      <c r="E29" s="63">
        <v>0.8249</v>
      </c>
      <c r="F29" s="63">
        <v>0.1318</v>
      </c>
      <c r="G29" s="63">
        <v>0.1348</v>
      </c>
      <c r="H29" s="63">
        <v>0.0012</v>
      </c>
      <c r="I29" s="63">
        <v>0.0252</v>
      </c>
      <c r="J29" s="63">
        <v>0.0197</v>
      </c>
      <c r="K29" s="63">
        <v>0.0219</v>
      </c>
      <c r="L29" s="63">
        <v>0.007</v>
      </c>
      <c r="M29" s="63">
        <v>0.6594</v>
      </c>
      <c r="N29" s="63">
        <v>0.2042</v>
      </c>
      <c r="O29" s="63">
        <v>0.7049</v>
      </c>
      <c r="P29" s="55">
        <v>34.51</v>
      </c>
      <c r="Q29" s="54">
        <v>8243</v>
      </c>
      <c r="R29" s="55">
        <v>38.24</v>
      </c>
      <c r="S29" s="54">
        <v>9134</v>
      </c>
      <c r="T29" s="55">
        <v>49.99</v>
      </c>
      <c r="U29" s="59"/>
      <c r="V29" s="65"/>
      <c r="W29" s="58"/>
      <c r="X29" s="59"/>
      <c r="Y29" s="59"/>
      <c r="AA29" s="4">
        <f t="shared" si="0"/>
        <v>100.0001</v>
      </c>
      <c r="AB29" s="30" t="str">
        <f t="shared" si="1"/>
        <v> </v>
      </c>
      <c r="AC29"/>
    </row>
    <row r="30" spans="2:29" ht="12.75">
      <c r="B30" s="17">
        <v>12</v>
      </c>
      <c r="C30" s="63">
        <v>95.4379</v>
      </c>
      <c r="D30" s="63">
        <v>2.5208</v>
      </c>
      <c r="E30" s="63">
        <v>0.8238</v>
      </c>
      <c r="F30" s="63">
        <v>0.1325</v>
      </c>
      <c r="G30" s="63">
        <v>0.1359</v>
      </c>
      <c r="H30" s="63">
        <v>0.0014</v>
      </c>
      <c r="I30" s="63">
        <v>0.0264</v>
      </c>
      <c r="J30" s="63">
        <v>0.0204</v>
      </c>
      <c r="K30" s="63">
        <v>0.0218</v>
      </c>
      <c r="L30" s="63">
        <v>0.0073</v>
      </c>
      <c r="M30" s="63">
        <v>0.6654</v>
      </c>
      <c r="N30" s="63">
        <v>0.2065</v>
      </c>
      <c r="O30" s="63">
        <v>0.7049</v>
      </c>
      <c r="P30" s="55">
        <v>34.51</v>
      </c>
      <c r="Q30" s="54">
        <v>8242</v>
      </c>
      <c r="R30" s="55">
        <v>38.24</v>
      </c>
      <c r="S30" s="54">
        <v>9134</v>
      </c>
      <c r="T30" s="55">
        <v>49.99</v>
      </c>
      <c r="U30" s="65"/>
      <c r="V30" s="59"/>
      <c r="W30" s="87"/>
      <c r="X30" s="59"/>
      <c r="Y30" s="59"/>
      <c r="AA30" s="4">
        <f t="shared" si="0"/>
        <v>100.0001</v>
      </c>
      <c r="AB30" s="30" t="str">
        <f t="shared" si="1"/>
        <v> </v>
      </c>
      <c r="AC30"/>
    </row>
    <row r="31" spans="2:29" ht="12.75">
      <c r="B31" s="17">
        <v>13</v>
      </c>
      <c r="C31" s="63">
        <v>95.5106</v>
      </c>
      <c r="D31" s="63">
        <v>2.4791</v>
      </c>
      <c r="E31" s="63">
        <v>0.8044</v>
      </c>
      <c r="F31" s="63">
        <v>0.1283</v>
      </c>
      <c r="G31" s="63">
        <v>0.1311</v>
      </c>
      <c r="H31" s="63">
        <v>0.0013</v>
      </c>
      <c r="I31" s="63">
        <v>0.0284</v>
      </c>
      <c r="J31" s="63">
        <v>0.0206</v>
      </c>
      <c r="K31" s="63">
        <v>0.021</v>
      </c>
      <c r="L31" s="63">
        <v>0.0072</v>
      </c>
      <c r="M31" s="63">
        <v>0.6635</v>
      </c>
      <c r="N31" s="63">
        <v>0.2044</v>
      </c>
      <c r="O31" s="63">
        <v>0.7043</v>
      </c>
      <c r="P31" s="55">
        <v>34.48</v>
      </c>
      <c r="Q31" s="54">
        <v>8236</v>
      </c>
      <c r="R31" s="55">
        <v>38.21</v>
      </c>
      <c r="S31" s="54">
        <v>9127</v>
      </c>
      <c r="T31" s="55">
        <v>49.97</v>
      </c>
      <c r="U31" s="59"/>
      <c r="V31" s="59"/>
      <c r="W31" s="58"/>
      <c r="X31" s="59"/>
      <c r="Y31" s="59"/>
      <c r="AA31" s="4">
        <f t="shared" si="0"/>
        <v>99.99990000000001</v>
      </c>
      <c r="AB31" s="30" t="str">
        <f t="shared" si="1"/>
        <v> </v>
      </c>
      <c r="AC31"/>
    </row>
    <row r="32" spans="2:29" ht="12.75">
      <c r="B32" s="17">
        <v>14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55"/>
      <c r="Q32" s="54"/>
      <c r="R32" s="55"/>
      <c r="S32" s="54"/>
      <c r="T32" s="55"/>
      <c r="U32" s="65"/>
      <c r="V32" s="65"/>
      <c r="W32" s="64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7">
        <v>15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55"/>
      <c r="Q33" s="54"/>
      <c r="R33" s="55"/>
      <c r="S33" s="54"/>
      <c r="T33" s="55"/>
      <c r="U33" s="59"/>
      <c r="V33" s="59"/>
      <c r="W33" s="64"/>
      <c r="X33" s="59"/>
      <c r="Y33" s="63"/>
      <c r="AA33" s="4">
        <f t="shared" si="0"/>
        <v>0</v>
      </c>
      <c r="AB33" s="30" t="str">
        <f t="shared" si="1"/>
        <v> </v>
      </c>
      <c r="AC33"/>
    </row>
    <row r="34" spans="2:29" ht="12.75">
      <c r="B34" s="18">
        <v>16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55"/>
      <c r="Q34" s="54"/>
      <c r="R34" s="55"/>
      <c r="S34" s="54"/>
      <c r="T34" s="55"/>
      <c r="U34" s="65"/>
      <c r="V34" s="65"/>
      <c r="W34" s="66"/>
      <c r="X34" s="59"/>
      <c r="Y34" s="63"/>
      <c r="AA34" s="4">
        <f t="shared" si="0"/>
        <v>0</v>
      </c>
      <c r="AB34" s="30" t="str">
        <f t="shared" si="1"/>
        <v> </v>
      </c>
      <c r="AC34"/>
    </row>
    <row r="35" spans="1:29" ht="12.75">
      <c r="A35">
        <v>94.7911</v>
      </c>
      <c r="B35" s="18">
        <v>17</v>
      </c>
      <c r="C35" s="63">
        <v>91.6214</v>
      </c>
      <c r="D35" s="63">
        <v>4.7849</v>
      </c>
      <c r="E35" s="63">
        <v>1.2138</v>
      </c>
      <c r="F35" s="63">
        <v>0.1119</v>
      </c>
      <c r="G35" s="63">
        <v>0.1442</v>
      </c>
      <c r="H35" s="63">
        <v>0.0013</v>
      </c>
      <c r="I35" s="63">
        <v>0.0334</v>
      </c>
      <c r="J35" s="63">
        <v>0.0246</v>
      </c>
      <c r="K35" s="63">
        <v>0.022</v>
      </c>
      <c r="L35" s="63">
        <v>0.0108</v>
      </c>
      <c r="M35" s="63">
        <v>1.7253</v>
      </c>
      <c r="N35" s="63">
        <v>0.3064</v>
      </c>
      <c r="O35" s="63">
        <v>0.7293</v>
      </c>
      <c r="P35" s="55">
        <v>34.92</v>
      </c>
      <c r="Q35" s="54">
        <v>8340</v>
      </c>
      <c r="R35" s="55">
        <v>38.66</v>
      </c>
      <c r="S35" s="54">
        <v>9234</v>
      </c>
      <c r="T35" s="55">
        <v>49.69</v>
      </c>
      <c r="U35" s="59"/>
      <c r="V35" s="59"/>
      <c r="W35" s="67"/>
      <c r="X35" s="59">
        <v>0.0012</v>
      </c>
      <c r="Y35" s="63" t="s">
        <v>71</v>
      </c>
      <c r="AA35" s="4">
        <f t="shared" si="0"/>
        <v>100.00000000000001</v>
      </c>
      <c r="AB35" s="30" t="str">
        <f t="shared" si="1"/>
        <v>ОК</v>
      </c>
      <c r="AC35"/>
    </row>
    <row r="36" spans="2:29" ht="12.75">
      <c r="B36" s="18">
        <v>18</v>
      </c>
      <c r="C36" s="63">
        <v>94.612</v>
      </c>
      <c r="D36" s="63">
        <v>3.1203</v>
      </c>
      <c r="E36" s="63">
        <v>0.9318</v>
      </c>
      <c r="F36" s="63">
        <v>0.1283</v>
      </c>
      <c r="G36" s="63">
        <v>0.139</v>
      </c>
      <c r="H36" s="63">
        <v>0.0016</v>
      </c>
      <c r="I36" s="63">
        <v>0.0319</v>
      </c>
      <c r="J36" s="63">
        <v>0.0237</v>
      </c>
      <c r="K36" s="63">
        <v>0.0351</v>
      </c>
      <c r="L36" s="63">
        <v>0.0086</v>
      </c>
      <c r="M36" s="63">
        <v>0.7705</v>
      </c>
      <c r="N36" s="63">
        <v>0.1972</v>
      </c>
      <c r="O36" s="63">
        <v>0.7107</v>
      </c>
      <c r="P36" s="55">
        <v>34.72</v>
      </c>
      <c r="Q36" s="54">
        <v>8292</v>
      </c>
      <c r="R36" s="55">
        <v>38.46</v>
      </c>
      <c r="S36" s="54">
        <v>9186</v>
      </c>
      <c r="T36" s="55">
        <v>50.07</v>
      </c>
      <c r="U36" s="59"/>
      <c r="V36" s="59"/>
      <c r="W36" s="66"/>
      <c r="X36" s="59"/>
      <c r="Y36" s="63"/>
      <c r="AA36" s="4">
        <f t="shared" si="0"/>
        <v>99.99999999999997</v>
      </c>
      <c r="AB36" s="30" t="str">
        <f t="shared" si="1"/>
        <v>ОК</v>
      </c>
      <c r="AC36"/>
    </row>
    <row r="37" spans="2:29" ht="12.75">
      <c r="B37" s="18">
        <v>19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55"/>
      <c r="Q37" s="54"/>
      <c r="R37" s="55"/>
      <c r="S37" s="54"/>
      <c r="T37" s="55"/>
      <c r="U37" s="59"/>
      <c r="V37" s="65"/>
      <c r="W37" s="87"/>
      <c r="X37" s="59"/>
      <c r="Y37" s="63"/>
      <c r="AA37" s="4">
        <f t="shared" si="0"/>
        <v>0</v>
      </c>
      <c r="AB37" s="30" t="str">
        <f t="shared" si="1"/>
        <v> </v>
      </c>
      <c r="AC37"/>
    </row>
    <row r="38" spans="2:29" ht="12.75">
      <c r="B38" s="18">
        <v>20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55"/>
      <c r="Q38" s="54"/>
      <c r="R38" s="55"/>
      <c r="S38" s="54"/>
      <c r="T38" s="55"/>
      <c r="U38" s="65"/>
      <c r="V38" s="59"/>
      <c r="W38" s="62"/>
      <c r="X38" s="59"/>
      <c r="Y38" s="63"/>
      <c r="AA38" s="4">
        <f t="shared" si="0"/>
        <v>0</v>
      </c>
      <c r="AB38" s="30" t="str">
        <f t="shared" si="1"/>
        <v> </v>
      </c>
      <c r="AC38"/>
    </row>
    <row r="39" spans="2:29" ht="12.75">
      <c r="B39" s="18">
        <v>21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55"/>
      <c r="Q39" s="54"/>
      <c r="R39" s="55"/>
      <c r="S39" s="54"/>
      <c r="T39" s="55"/>
      <c r="U39" s="65"/>
      <c r="V39" s="59"/>
      <c r="W39" s="64"/>
      <c r="X39" s="59"/>
      <c r="Y39" s="63"/>
      <c r="AA39" s="4">
        <f t="shared" si="0"/>
        <v>0</v>
      </c>
      <c r="AB39" s="30" t="str">
        <f t="shared" si="1"/>
        <v> </v>
      </c>
      <c r="AC39"/>
    </row>
    <row r="40" spans="2:29" ht="12.75">
      <c r="B40" s="18">
        <v>22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55"/>
      <c r="Q40" s="54"/>
      <c r="R40" s="55"/>
      <c r="S40" s="54"/>
      <c r="T40" s="55"/>
      <c r="U40" s="59"/>
      <c r="V40" s="59"/>
      <c r="W40" s="58"/>
      <c r="X40" s="59"/>
      <c r="Y40" s="63"/>
      <c r="AA40" s="4">
        <f t="shared" si="0"/>
        <v>0</v>
      </c>
      <c r="AB40" s="30" t="str">
        <f t="shared" si="1"/>
        <v> </v>
      </c>
      <c r="AC40"/>
    </row>
    <row r="41" spans="2:29" ht="12.75">
      <c r="B41" s="18">
        <v>23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55"/>
      <c r="Q41" s="54"/>
      <c r="R41" s="55"/>
      <c r="S41" s="54"/>
      <c r="T41" s="55"/>
      <c r="U41" s="65"/>
      <c r="V41" s="65"/>
      <c r="W41" s="64"/>
      <c r="X41" s="59"/>
      <c r="Y41" s="63"/>
      <c r="AA41" s="4">
        <f t="shared" si="0"/>
        <v>0</v>
      </c>
      <c r="AB41" s="30" t="str">
        <f t="shared" si="1"/>
        <v> </v>
      </c>
      <c r="AC41"/>
    </row>
    <row r="42" spans="2:29" ht="12.75">
      <c r="B42" s="18">
        <v>24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55"/>
      <c r="Q42" s="54"/>
      <c r="R42" s="55"/>
      <c r="S42" s="54"/>
      <c r="T42" s="55"/>
      <c r="U42" s="59"/>
      <c r="V42" s="59"/>
      <c r="W42" s="6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8">
        <v>25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55"/>
      <c r="Q43" s="54"/>
      <c r="R43" s="55"/>
      <c r="S43" s="54"/>
      <c r="T43" s="55"/>
      <c r="U43" s="59"/>
      <c r="V43" s="59"/>
      <c r="W43" s="64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>
      <c r="B44" s="18">
        <v>26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55"/>
      <c r="Q44" s="54"/>
      <c r="R44" s="55"/>
      <c r="S44" s="54"/>
      <c r="T44" s="55"/>
      <c r="U44" s="59"/>
      <c r="V44" s="59"/>
      <c r="W44" s="64"/>
      <c r="X44" s="59"/>
      <c r="Y44" s="63"/>
      <c r="AA44" s="4">
        <f t="shared" si="0"/>
        <v>0</v>
      </c>
      <c r="AB44" s="30" t="str">
        <f t="shared" si="1"/>
        <v> </v>
      </c>
      <c r="AC44"/>
    </row>
    <row r="45" spans="2:29" ht="12.75">
      <c r="B45" s="18">
        <v>27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55"/>
      <c r="Q45" s="54"/>
      <c r="R45" s="55"/>
      <c r="S45" s="54"/>
      <c r="T45" s="55"/>
      <c r="U45" s="59"/>
      <c r="V45" s="59"/>
      <c r="W45" s="64"/>
      <c r="X45" s="66"/>
      <c r="Y45" s="66"/>
      <c r="AA45" s="4">
        <f t="shared" si="0"/>
        <v>0</v>
      </c>
      <c r="AB45" s="30" t="str">
        <f t="shared" si="1"/>
        <v> </v>
      </c>
      <c r="AC45"/>
    </row>
    <row r="46" spans="2:29" ht="12.75">
      <c r="B46" s="18">
        <v>28</v>
      </c>
      <c r="C46" s="5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  <c r="Q46" s="85"/>
      <c r="R46" s="84"/>
      <c r="S46" s="85"/>
      <c r="T46" s="84"/>
      <c r="U46" s="9"/>
      <c r="V46" s="9"/>
      <c r="W46" s="46"/>
      <c r="X46" s="46"/>
      <c r="Y46" s="49"/>
      <c r="AA46" s="4">
        <f t="shared" si="0"/>
        <v>0</v>
      </c>
      <c r="AB46" s="30" t="str">
        <f t="shared" si="1"/>
        <v> </v>
      </c>
      <c r="AC46"/>
    </row>
    <row r="47" spans="2:29" ht="12.75" customHeight="1">
      <c r="B47" s="18">
        <v>29</v>
      </c>
      <c r="C47" s="5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4"/>
      <c r="Q47" s="85"/>
      <c r="R47" s="84"/>
      <c r="S47" s="85"/>
      <c r="T47" s="84"/>
      <c r="U47" s="9"/>
      <c r="V47" s="9"/>
      <c r="W47" s="88"/>
      <c r="X47" s="46"/>
      <c r="Y47" s="49"/>
      <c r="AA47" s="4">
        <f t="shared" si="0"/>
        <v>0</v>
      </c>
      <c r="AB47" s="30" t="str">
        <f t="shared" si="1"/>
        <v> </v>
      </c>
      <c r="AC47"/>
    </row>
    <row r="48" spans="2:29" ht="12.75" customHeight="1">
      <c r="B48" s="18">
        <v>30</v>
      </c>
      <c r="C48" s="4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8"/>
      <c r="R48" s="47"/>
      <c r="S48" s="48"/>
      <c r="T48" s="50"/>
      <c r="U48" s="9"/>
      <c r="V48" s="9"/>
      <c r="W48" s="46"/>
      <c r="X48" s="46"/>
      <c r="Y48" s="49"/>
      <c r="AA48" s="4">
        <f t="shared" si="0"/>
        <v>0</v>
      </c>
      <c r="AB48" s="30" t="str">
        <f t="shared" si="1"/>
        <v> </v>
      </c>
      <c r="AC48"/>
    </row>
    <row r="49" spans="2:29" ht="12.75" customHeight="1">
      <c r="B49" s="18">
        <v>31</v>
      </c>
      <c r="C49" s="49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48"/>
      <c r="R49" s="47"/>
      <c r="S49" s="48"/>
      <c r="T49" s="47"/>
      <c r="U49" s="9"/>
      <c r="V49" s="9"/>
      <c r="W49" s="46"/>
      <c r="X49" s="46"/>
      <c r="Y49" s="49"/>
      <c r="AA49" s="4">
        <f t="shared" si="0"/>
        <v>0</v>
      </c>
      <c r="AB49" s="30" t="str">
        <f t="shared" si="1"/>
        <v> </v>
      </c>
      <c r="AC49"/>
    </row>
    <row r="50" spans="2:29" ht="14.25" customHeight="1" hidden="1">
      <c r="B50" s="7">
        <v>31</v>
      </c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10"/>
      <c r="V50" s="10"/>
      <c r="W50" s="10"/>
      <c r="X50" s="10"/>
      <c r="Y50" s="11"/>
      <c r="AA50" s="4">
        <f>SUM(D50:N50,P50)</f>
        <v>0</v>
      </c>
      <c r="AB50" s="5"/>
      <c r="AC50"/>
    </row>
    <row r="51" spans="2:29" ht="12.75">
      <c r="B51" s="86"/>
      <c r="C51" s="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4"/>
      <c r="AB51" s="5"/>
      <c r="AC51"/>
    </row>
    <row r="52" spans="3:4" ht="12.75">
      <c r="C52" s="1"/>
      <c r="D52" s="1"/>
    </row>
    <row r="53" spans="3:25" ht="15">
      <c r="C53" s="13" t="s">
        <v>38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13" t="s">
        <v>51</v>
      </c>
      <c r="Q53" s="32"/>
      <c r="R53" s="32"/>
      <c r="S53" s="32"/>
      <c r="T53" s="42"/>
      <c r="U53" s="43"/>
      <c r="V53" s="43"/>
      <c r="W53" s="142">
        <v>42674</v>
      </c>
      <c r="X53" s="143"/>
      <c r="Y53" s="44"/>
    </row>
    <row r="54" spans="3:24" ht="12.75">
      <c r="C54" s="1"/>
      <c r="D54" s="1" t="s">
        <v>28</v>
      </c>
      <c r="O54" s="2"/>
      <c r="P54" s="45" t="s">
        <v>30</v>
      </c>
      <c r="Q54" s="16"/>
      <c r="T54" s="2"/>
      <c r="U54" s="2" t="s">
        <v>0</v>
      </c>
      <c r="V54" s="1"/>
      <c r="W54" s="2"/>
      <c r="X54" s="2" t="s">
        <v>17</v>
      </c>
    </row>
    <row r="55" spans="3:25" ht="18" customHeight="1">
      <c r="C55" s="13" t="s">
        <v>70</v>
      </c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 t="s">
        <v>2</v>
      </c>
      <c r="P55" s="13" t="s">
        <v>1</v>
      </c>
      <c r="Q55" s="13"/>
      <c r="R55" s="32"/>
      <c r="S55" s="32"/>
      <c r="T55" s="32"/>
      <c r="U55" s="43"/>
      <c r="V55" s="43"/>
      <c r="W55" s="142">
        <v>42674</v>
      </c>
      <c r="X55" s="143"/>
      <c r="Y55" s="13"/>
    </row>
    <row r="56" spans="3:24" ht="12.75">
      <c r="C56" s="1"/>
      <c r="D56" s="1" t="s">
        <v>29</v>
      </c>
      <c r="O56" s="2"/>
      <c r="P56" s="2" t="s">
        <v>30</v>
      </c>
      <c r="Q56" s="15"/>
      <c r="T56" s="2"/>
      <c r="U56" s="2" t="s">
        <v>0</v>
      </c>
      <c r="V56" s="1"/>
      <c r="W56" s="2"/>
      <c r="X56" s="1" t="s">
        <v>17</v>
      </c>
    </row>
    <row r="60" spans="3:10" ht="12.75">
      <c r="C60" s="37"/>
      <c r="D60" s="31"/>
      <c r="E60" s="31"/>
      <c r="F60" s="31"/>
      <c r="G60" s="31"/>
      <c r="H60" s="31"/>
      <c r="I60" s="31"/>
      <c r="J60" s="31"/>
    </row>
  </sheetData>
  <sheetProtection/>
  <mergeCells count="34">
    <mergeCell ref="E16:E18"/>
    <mergeCell ref="Q16:Q18"/>
    <mergeCell ref="S16:S18"/>
    <mergeCell ref="L16:L18"/>
    <mergeCell ref="B7:Y7"/>
    <mergeCell ref="R16:R18"/>
    <mergeCell ref="K16:K18"/>
    <mergeCell ref="J16:J18"/>
    <mergeCell ref="B15:B18"/>
    <mergeCell ref="C16:C18"/>
    <mergeCell ref="F16:F18"/>
    <mergeCell ref="B13:Y13"/>
    <mergeCell ref="I16:I18"/>
    <mergeCell ref="N16:N18"/>
    <mergeCell ref="W55:X55"/>
    <mergeCell ref="C15:N15"/>
    <mergeCell ref="T16:T18"/>
    <mergeCell ref="O15:T15"/>
    <mergeCell ref="V15:V18"/>
    <mergeCell ref="W53:X53"/>
    <mergeCell ref="P16:P18"/>
    <mergeCell ref="H16:H18"/>
    <mergeCell ref="W15:W18"/>
    <mergeCell ref="X15:X18"/>
    <mergeCell ref="C6:AA6"/>
    <mergeCell ref="Y15:Y18"/>
    <mergeCell ref="U15:U18"/>
    <mergeCell ref="D16:D18"/>
    <mergeCell ref="G16:G18"/>
    <mergeCell ref="M16:M18"/>
    <mergeCell ref="B9:Y9"/>
    <mergeCell ref="B10:Y10"/>
    <mergeCell ref="B11:Y11"/>
    <mergeCell ref="O16:O18"/>
  </mergeCells>
  <printOptions/>
  <pageMargins left="0.31496062992125984" right="0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zoomScaleSheetLayoutView="100" workbookViewId="0" topLeftCell="A1">
      <selection activeCell="P11" sqref="P11:P12"/>
    </sheetView>
  </sheetViews>
  <sheetFormatPr defaultColWidth="9.00390625" defaultRowHeight="12.75"/>
  <cols>
    <col min="1" max="1" width="3.625" style="0" customWidth="1"/>
    <col min="2" max="3" width="11.75390625" style="0" customWidth="1"/>
    <col min="4" max="4" width="12.00390625" style="0" customWidth="1"/>
    <col min="5" max="5" width="11.625" style="0" customWidth="1"/>
    <col min="6" max="6" width="12.00390625" style="0" customWidth="1"/>
    <col min="7" max="7" width="12.625" style="0" customWidth="1"/>
    <col min="8" max="8" width="12.00390625" style="0" customWidth="1"/>
    <col min="9" max="9" width="15.125" style="0" customWidth="1"/>
    <col min="10" max="10" width="13.875" style="0" customWidth="1"/>
    <col min="11" max="11" width="18.75390625" style="0" customWidth="1"/>
    <col min="12" max="12" width="9.125" style="6" customWidth="1"/>
  </cols>
  <sheetData>
    <row r="1" spans="2:10" ht="12.75">
      <c r="B1" s="40" t="s">
        <v>31</v>
      </c>
      <c r="C1" s="40"/>
      <c r="D1" s="40"/>
      <c r="E1" s="40"/>
      <c r="F1" s="34"/>
      <c r="G1" s="34"/>
      <c r="H1" s="34"/>
      <c r="I1" s="31"/>
      <c r="J1" s="31"/>
    </row>
    <row r="2" spans="2:10" ht="12.75">
      <c r="B2" s="40" t="s">
        <v>32</v>
      </c>
      <c r="C2" s="40"/>
      <c r="D2" s="40"/>
      <c r="E2" s="40"/>
      <c r="F2" s="34"/>
      <c r="G2" s="34"/>
      <c r="H2" s="34"/>
      <c r="I2" s="31"/>
      <c r="J2" s="31"/>
    </row>
    <row r="3" spans="2:11" ht="12.75">
      <c r="B3" s="41" t="s">
        <v>44</v>
      </c>
      <c r="C3" s="41"/>
      <c r="D3" s="41"/>
      <c r="E3" s="40"/>
      <c r="F3" s="34"/>
      <c r="G3" s="34"/>
      <c r="H3" s="34"/>
      <c r="I3" s="36"/>
      <c r="J3" s="36"/>
      <c r="K3" s="3"/>
    </row>
    <row r="4" spans="2:11" ht="12.75">
      <c r="B4" s="34"/>
      <c r="C4" s="34"/>
      <c r="D4" s="34"/>
      <c r="E4" s="34"/>
      <c r="F4" s="34"/>
      <c r="G4" s="34"/>
      <c r="H4" s="34"/>
      <c r="I4" s="36"/>
      <c r="J4" s="36"/>
      <c r="K4" s="3"/>
    </row>
    <row r="5" spans="2:11" ht="15">
      <c r="B5" s="38"/>
      <c r="C5" s="130" t="s">
        <v>37</v>
      </c>
      <c r="D5" s="130"/>
      <c r="E5" s="130"/>
      <c r="F5" s="130"/>
      <c r="G5" s="130"/>
      <c r="H5" s="130"/>
      <c r="I5" s="130"/>
      <c r="J5" s="130"/>
      <c r="K5" s="21"/>
    </row>
    <row r="6" spans="1:24" ht="18" customHeight="1">
      <c r="A6" s="139" t="s">
        <v>82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24" ht="18" customHeight="1">
      <c r="A7" s="139" t="s">
        <v>77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ht="22.5" customHeight="1">
      <c r="A8" s="140" t="s">
        <v>76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ht="18" customHeight="1" hidden="1">
      <c r="A9" s="140" t="s">
        <v>76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2:11" ht="12.75" customHeight="1">
      <c r="B10" s="19"/>
      <c r="C10" s="20"/>
      <c r="D10" s="20"/>
      <c r="E10" s="20"/>
      <c r="F10" s="20"/>
      <c r="G10" s="20"/>
      <c r="H10" s="20"/>
      <c r="I10" s="20"/>
      <c r="J10" s="20"/>
      <c r="K10" s="22"/>
    </row>
    <row r="11" spans="2:12" ht="30" customHeight="1">
      <c r="B11" s="132" t="s">
        <v>27</v>
      </c>
      <c r="C11" s="144" t="s">
        <v>41</v>
      </c>
      <c r="D11" s="145"/>
      <c r="E11" s="145"/>
      <c r="F11" s="145"/>
      <c r="G11" s="145"/>
      <c r="H11" s="145"/>
      <c r="I11" s="126" t="s">
        <v>42</v>
      </c>
      <c r="J11" s="127" t="s">
        <v>43</v>
      </c>
      <c r="K11" s="23"/>
      <c r="L11"/>
    </row>
    <row r="12" spans="2:12" ht="48.75" customHeight="1">
      <c r="B12" s="133"/>
      <c r="C12" s="122" t="s">
        <v>47</v>
      </c>
      <c r="D12" s="138" t="s">
        <v>48</v>
      </c>
      <c r="E12" s="124"/>
      <c r="F12" s="124"/>
      <c r="G12" s="124"/>
      <c r="H12" s="124"/>
      <c r="I12" s="126"/>
      <c r="J12" s="119"/>
      <c r="K12" s="23"/>
      <c r="L12"/>
    </row>
    <row r="13" spans="2:12" ht="15.75" customHeight="1">
      <c r="B13" s="133"/>
      <c r="C13" s="122"/>
      <c r="D13" s="138"/>
      <c r="E13" s="124"/>
      <c r="F13" s="124"/>
      <c r="G13" s="124"/>
      <c r="H13" s="124"/>
      <c r="I13" s="126"/>
      <c r="J13" s="119"/>
      <c r="K13" s="23"/>
      <c r="L13"/>
    </row>
    <row r="14" spans="2:12" ht="30" customHeight="1">
      <c r="B14" s="148"/>
      <c r="C14" s="122"/>
      <c r="D14" s="138"/>
      <c r="E14" s="124"/>
      <c r="F14" s="124"/>
      <c r="G14" s="124"/>
      <c r="H14" s="124"/>
      <c r="I14" s="126"/>
      <c r="J14" s="150"/>
      <c r="K14" s="23"/>
      <c r="L14"/>
    </row>
    <row r="15" spans="2:13" ht="15.75" customHeight="1">
      <c r="B15" s="17">
        <v>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68">
        <f aca="true" t="shared" si="0" ref="I15:I45">SUM(C15:H15)</f>
        <v>0</v>
      </c>
      <c r="J15" s="69">
        <f>IF(Паспорт!P19&gt;0,Паспорт!P19,J14)</f>
        <v>0</v>
      </c>
      <c r="K15" s="24"/>
      <c r="L15" s="125"/>
      <c r="M15" s="125"/>
    </row>
    <row r="16" spans="2:13" ht="15.75">
      <c r="B16" s="17">
        <v>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68">
        <f t="shared" si="0"/>
        <v>0</v>
      </c>
      <c r="J16" s="69">
        <f>IF(Паспорт!P20&gt;0,Паспорт!P20,J15)</f>
        <v>0</v>
      </c>
      <c r="K16" s="24"/>
      <c r="L16" s="125"/>
      <c r="M16" s="125"/>
    </row>
    <row r="17" spans="2:13" ht="15.75">
      <c r="B17" s="17">
        <v>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68">
        <f t="shared" si="0"/>
        <v>0</v>
      </c>
      <c r="J17" s="69">
        <f>IF(Паспорт!P21&gt;0,Паспорт!P21,J16)</f>
        <v>34.53</v>
      </c>
      <c r="K17" s="24"/>
      <c r="L17" s="125"/>
      <c r="M17" s="125"/>
    </row>
    <row r="18" spans="2:13" ht="15.75">
      <c r="B18" s="17">
        <v>4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68">
        <f t="shared" si="0"/>
        <v>0</v>
      </c>
      <c r="J18" s="69">
        <f>IF(Паспорт!P22&gt;0,Паспорт!P22,J17)</f>
        <v>34.53</v>
      </c>
      <c r="K18" s="24"/>
      <c r="L18" s="125"/>
      <c r="M18" s="125"/>
    </row>
    <row r="19" spans="2:13" ht="15.75">
      <c r="B19" s="17">
        <v>5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68">
        <f t="shared" si="0"/>
        <v>0</v>
      </c>
      <c r="J19" s="69">
        <f>IF(Паспорт!P23&gt;0,Паспорт!P23,J18)</f>
        <v>34.54</v>
      </c>
      <c r="K19" s="24"/>
      <c r="L19" s="125"/>
      <c r="M19" s="125"/>
    </row>
    <row r="20" spans="2:13" ht="15.75" customHeight="1">
      <c r="B20" s="17">
        <v>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68">
        <f t="shared" si="0"/>
        <v>0</v>
      </c>
      <c r="J20" s="69">
        <f>IF(Паспорт!P24&gt;0,Паспорт!P24,J19)</f>
        <v>34.55</v>
      </c>
      <c r="K20" s="24"/>
      <c r="L20" s="125"/>
      <c r="M20" s="125"/>
    </row>
    <row r="21" spans="2:13" ht="15.75">
      <c r="B21" s="17">
        <v>7</v>
      </c>
      <c r="C21" s="39">
        <v>261913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68">
        <f t="shared" si="0"/>
        <v>261913</v>
      </c>
      <c r="J21" s="69">
        <f>IF(Паспорт!P25&gt;0,Паспорт!P25,J20)</f>
        <v>34.54</v>
      </c>
      <c r="K21" s="24"/>
      <c r="L21" s="125"/>
      <c r="M21" s="125"/>
    </row>
    <row r="22" spans="2:13" ht="15.75">
      <c r="B22" s="17">
        <v>8</v>
      </c>
      <c r="C22" s="39">
        <v>201369.8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68">
        <f t="shared" si="0"/>
        <v>201369.8</v>
      </c>
      <c r="J22" s="69">
        <f>IF(Паспорт!P26&gt;0,Паспорт!P26,J21)</f>
        <v>34.54</v>
      </c>
      <c r="K22" s="24"/>
      <c r="L22" s="125"/>
      <c r="M22" s="125"/>
    </row>
    <row r="23" spans="2:12" ht="15" customHeight="1">
      <c r="B23" s="17">
        <v>9</v>
      </c>
      <c r="C23" s="39">
        <v>257687.4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68">
        <f t="shared" si="0"/>
        <v>257687.4</v>
      </c>
      <c r="J23" s="69">
        <f>IF(Паспорт!P27&gt;0,Паспорт!P27,J22)</f>
        <v>34.54</v>
      </c>
      <c r="K23" s="24"/>
      <c r="L23" s="29"/>
    </row>
    <row r="24" spans="2:12" ht="15.75">
      <c r="B24" s="17">
        <v>10</v>
      </c>
      <c r="C24" s="39">
        <v>362233.3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68">
        <f t="shared" si="0"/>
        <v>362233.3</v>
      </c>
      <c r="J24" s="69">
        <f>IF(Паспорт!P28&gt;0,Паспорт!P28,J23)</f>
        <v>34.54</v>
      </c>
      <c r="K24" s="24"/>
      <c r="L24" s="29"/>
    </row>
    <row r="25" spans="2:12" ht="15.75">
      <c r="B25" s="17">
        <v>11</v>
      </c>
      <c r="C25" s="39">
        <v>374216.3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68">
        <f t="shared" si="0"/>
        <v>374216.3</v>
      </c>
      <c r="J25" s="69">
        <f>IF(Паспорт!P29&gt;0,Паспорт!P29,J24)</f>
        <v>34.51</v>
      </c>
      <c r="K25" s="24"/>
      <c r="L25" s="29"/>
    </row>
    <row r="26" spans="2:12" ht="15.75">
      <c r="B26" s="17">
        <v>12</v>
      </c>
      <c r="C26" s="39">
        <v>498306.2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68">
        <f t="shared" si="0"/>
        <v>498306.2</v>
      </c>
      <c r="J26" s="69">
        <f>IF(Паспорт!P30&gt;0,Паспорт!P30,J25)</f>
        <v>34.51</v>
      </c>
      <c r="K26" s="24"/>
      <c r="L26" s="29"/>
    </row>
    <row r="27" spans="2:12" ht="15.75">
      <c r="B27" s="17">
        <v>13</v>
      </c>
      <c r="C27" s="39">
        <v>581144.6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68">
        <f t="shared" si="0"/>
        <v>581144.6</v>
      </c>
      <c r="J27" s="69">
        <f>IF(Паспорт!P31&gt;0,Паспорт!P31,J26)</f>
        <v>34.48</v>
      </c>
      <c r="K27" s="24"/>
      <c r="L27" s="29"/>
    </row>
    <row r="28" spans="2:12" ht="15.75">
      <c r="B28" s="17">
        <v>14</v>
      </c>
      <c r="C28" s="39">
        <v>579603.7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68">
        <f t="shared" si="0"/>
        <v>579603.7</v>
      </c>
      <c r="J28" s="69">
        <f>IF(Паспорт!P32&gt;0,Паспорт!P32,J27)</f>
        <v>34.48</v>
      </c>
      <c r="K28" s="24"/>
      <c r="L28" s="29"/>
    </row>
    <row r="29" spans="2:12" ht="15.75">
      <c r="B29" s="17">
        <v>15</v>
      </c>
      <c r="C29" s="39">
        <v>733365.9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68">
        <f t="shared" si="0"/>
        <v>733365.9</v>
      </c>
      <c r="J29" s="69">
        <f>IF(Паспорт!P33&gt;0,Паспорт!P33,J28)</f>
        <v>34.48</v>
      </c>
      <c r="K29" s="24"/>
      <c r="L29" s="29"/>
    </row>
    <row r="30" spans="2:12" ht="15.75">
      <c r="B30" s="18">
        <v>16</v>
      </c>
      <c r="C30" s="39">
        <v>823581.1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68">
        <f t="shared" si="0"/>
        <v>823581.1</v>
      </c>
      <c r="J30" s="69">
        <f>IF(Паспорт!P34&gt;0,Паспорт!P34,J29)</f>
        <v>34.48</v>
      </c>
      <c r="K30" s="24"/>
      <c r="L30" s="29"/>
    </row>
    <row r="31" spans="2:12" ht="15.75">
      <c r="B31" s="18">
        <v>17</v>
      </c>
      <c r="C31" s="39">
        <v>952496.1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68">
        <f t="shared" si="0"/>
        <v>952496.1</v>
      </c>
      <c r="J31" s="69">
        <f>IF(Паспорт!P35&gt;0,Паспорт!P35,J30)</f>
        <v>34.92</v>
      </c>
      <c r="K31" s="24"/>
      <c r="L31" s="29"/>
    </row>
    <row r="32" spans="2:12" ht="15.75">
      <c r="B32" s="18">
        <v>18</v>
      </c>
      <c r="C32" s="39">
        <v>1060573.3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68">
        <f t="shared" si="0"/>
        <v>1060573.3</v>
      </c>
      <c r="J32" s="69">
        <f>IF(Паспорт!P36&gt;0,Паспорт!P36,J31)</f>
        <v>34.72</v>
      </c>
      <c r="K32" s="24"/>
      <c r="L32" s="29"/>
    </row>
    <row r="33" spans="2:12" ht="15.75">
      <c r="B33" s="18">
        <v>19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68">
        <f t="shared" si="0"/>
        <v>0</v>
      </c>
      <c r="J33" s="69">
        <f>IF(Паспорт!P37&gt;0,Паспорт!P37,J32)</f>
        <v>34.72</v>
      </c>
      <c r="K33" s="24"/>
      <c r="L33" s="29"/>
    </row>
    <row r="34" spans="2:12" ht="15.75">
      <c r="B34" s="18">
        <v>20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68">
        <f t="shared" si="0"/>
        <v>0</v>
      </c>
      <c r="J34" s="69">
        <f>IF(Паспорт!P38&gt;0,Паспорт!P38,J33)</f>
        <v>34.72</v>
      </c>
      <c r="K34" s="24"/>
      <c r="L34" s="29"/>
    </row>
    <row r="35" spans="2:12" ht="15.75">
      <c r="B35" s="18">
        <v>21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68">
        <f t="shared" si="0"/>
        <v>0</v>
      </c>
      <c r="J35" s="69">
        <f>IF(Паспорт!P39&gt;0,Паспорт!P39,J34)</f>
        <v>34.72</v>
      </c>
      <c r="K35" s="24"/>
      <c r="L35" s="29"/>
    </row>
    <row r="36" spans="2:12" ht="15.75">
      <c r="B36" s="18">
        <v>22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68">
        <f t="shared" si="0"/>
        <v>0</v>
      </c>
      <c r="J36" s="69">
        <f>IF(Паспорт!P40&gt;0,Паспорт!P40,J35)</f>
        <v>34.72</v>
      </c>
      <c r="K36" s="24"/>
      <c r="L36" s="29"/>
    </row>
    <row r="37" spans="2:12" ht="15.75">
      <c r="B37" s="18">
        <v>23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68">
        <f t="shared" si="0"/>
        <v>0</v>
      </c>
      <c r="J37" s="69">
        <f>IF(Паспорт!P41&gt;0,Паспорт!P41,J36)</f>
        <v>34.72</v>
      </c>
      <c r="K37" s="24"/>
      <c r="L37" s="29"/>
    </row>
    <row r="38" spans="2:12" ht="15.75">
      <c r="B38" s="18">
        <v>24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68">
        <f t="shared" si="0"/>
        <v>0</v>
      </c>
      <c r="J38" s="69">
        <f>IF(Паспорт!P42&gt;0,Паспорт!P42,J37)</f>
        <v>34.72</v>
      </c>
      <c r="K38" s="24"/>
      <c r="L38" s="29"/>
    </row>
    <row r="39" spans="2:12" ht="15.75">
      <c r="B39" s="18">
        <v>25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68">
        <f t="shared" si="0"/>
        <v>0</v>
      </c>
      <c r="J39" s="69">
        <f>IF(Паспорт!P43&gt;0,Паспорт!P43,J38)</f>
        <v>34.72</v>
      </c>
      <c r="K39" s="24"/>
      <c r="L39" s="29"/>
    </row>
    <row r="40" spans="2:12" ht="15.75">
      <c r="B40" s="18">
        <v>26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68">
        <f t="shared" si="0"/>
        <v>0</v>
      </c>
      <c r="J40" s="69">
        <f>IF(Паспорт!P44&gt;0,Паспорт!P44,J39)</f>
        <v>34.72</v>
      </c>
      <c r="K40" s="24"/>
      <c r="L40" s="29"/>
    </row>
    <row r="41" spans="2:12" ht="15.75">
      <c r="B41" s="18">
        <v>27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68">
        <f t="shared" si="0"/>
        <v>0</v>
      </c>
      <c r="J41" s="69">
        <f>IF(Паспорт!P45&gt;0,Паспорт!P45,J40)</f>
        <v>34.72</v>
      </c>
      <c r="K41" s="24"/>
      <c r="L41" s="29"/>
    </row>
    <row r="42" spans="2:12" ht="15.75">
      <c r="B42" s="18">
        <v>28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68">
        <f t="shared" si="0"/>
        <v>0</v>
      </c>
      <c r="J42" s="69">
        <f>IF(Паспорт!P46&gt;0,Паспорт!P46,J41)</f>
        <v>34.72</v>
      </c>
      <c r="K42" s="24"/>
      <c r="L42" s="29"/>
    </row>
    <row r="43" spans="2:12" ht="12.75" customHeight="1">
      <c r="B43" s="18">
        <v>29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68">
        <f t="shared" si="0"/>
        <v>0</v>
      </c>
      <c r="J43" s="69">
        <f>IF(Паспорт!P47&gt;0,Паспорт!P47,J42)</f>
        <v>34.72</v>
      </c>
      <c r="K43" s="24"/>
      <c r="L43" s="29"/>
    </row>
    <row r="44" spans="2:12" ht="12.75" customHeight="1">
      <c r="B44" s="18">
        <v>30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68">
        <f t="shared" si="0"/>
        <v>0</v>
      </c>
      <c r="J44" s="69">
        <f>IF(Паспорт!P48&gt;0,Паспорт!P48,J43)</f>
        <v>34.72</v>
      </c>
      <c r="K44" s="24"/>
      <c r="L44" s="29"/>
    </row>
    <row r="45" spans="2:12" ht="12.75" customHeight="1">
      <c r="B45" s="18">
        <v>31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68">
        <f t="shared" si="0"/>
        <v>0</v>
      </c>
      <c r="J45" s="69">
        <f>IF(Паспорт!P49&gt;0,Паспорт!P49,J44)</f>
        <v>34.72</v>
      </c>
      <c r="K45" s="28"/>
      <c r="L45" s="29"/>
    </row>
    <row r="46" spans="2:13" ht="57.75" customHeight="1">
      <c r="B46" s="18" t="s">
        <v>42</v>
      </c>
      <c r="C46" s="72">
        <f aca="true" t="shared" si="1" ref="C46:H46">SUM(C15:C45)</f>
        <v>6686490.699999999</v>
      </c>
      <c r="D46" s="73">
        <f t="shared" si="1"/>
        <v>0</v>
      </c>
      <c r="E46" s="73">
        <f t="shared" si="1"/>
        <v>0</v>
      </c>
      <c r="F46" s="73">
        <f t="shared" si="1"/>
        <v>0</v>
      </c>
      <c r="G46" s="73">
        <f t="shared" si="1"/>
        <v>0</v>
      </c>
      <c r="H46" s="73">
        <f t="shared" si="1"/>
        <v>0</v>
      </c>
      <c r="I46" s="70">
        <f>SUM(I15:I45)</f>
        <v>6686490.699999999</v>
      </c>
      <c r="J46" s="71">
        <f>SUMPRODUCT(J15:J45,I15:I45)/SUM(I15:I45)</f>
        <v>34.59438044189608</v>
      </c>
      <c r="K46" s="27"/>
      <c r="L46" s="123"/>
      <c r="M46" s="123"/>
    </row>
    <row r="47" spans="2:12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25"/>
      <c r="L47"/>
    </row>
    <row r="48" spans="3:12" ht="12.75">
      <c r="C48" s="121" t="s">
        <v>2</v>
      </c>
      <c r="D48" s="121"/>
      <c r="E48" s="121"/>
      <c r="F48" s="121"/>
      <c r="G48" s="121"/>
      <c r="H48" s="121"/>
      <c r="I48" s="121"/>
      <c r="J48" s="121"/>
      <c r="K48" s="26"/>
      <c r="L48"/>
    </row>
    <row r="49" spans="3:4" ht="12.75">
      <c r="C49" s="1"/>
      <c r="D49" s="1"/>
    </row>
    <row r="50" spans="2:11" ht="15">
      <c r="B50" s="13" t="s">
        <v>81</v>
      </c>
      <c r="C50" s="13"/>
      <c r="D50" s="14"/>
      <c r="E50" s="14"/>
      <c r="F50" s="14"/>
      <c r="G50" s="75" t="s">
        <v>80</v>
      </c>
      <c r="H50" s="75"/>
      <c r="I50" s="74"/>
      <c r="J50" s="128">
        <v>42675</v>
      </c>
      <c r="K50" s="79"/>
    </row>
    <row r="51" spans="2:11" ht="12.75">
      <c r="B51" s="1"/>
      <c r="C51" s="1" t="s">
        <v>39</v>
      </c>
      <c r="G51" s="76" t="s">
        <v>52</v>
      </c>
      <c r="H51" s="76"/>
      <c r="I51" s="77" t="s">
        <v>0</v>
      </c>
      <c r="J51" s="78" t="s">
        <v>17</v>
      </c>
      <c r="K51" s="2"/>
    </row>
    <row r="52" spans="2:11" ht="18" customHeight="1">
      <c r="B52" s="13" t="s">
        <v>45</v>
      </c>
      <c r="C52" s="13"/>
      <c r="D52" s="14"/>
      <c r="E52" s="14"/>
      <c r="F52" s="14"/>
      <c r="G52" s="75" t="s">
        <v>46</v>
      </c>
      <c r="H52" s="14"/>
      <c r="I52" s="14"/>
      <c r="J52" s="128">
        <v>42675</v>
      </c>
      <c r="K52" s="14"/>
    </row>
    <row r="53" spans="2:11" ht="12.75">
      <c r="B53" s="1"/>
      <c r="C53" s="1" t="s">
        <v>40</v>
      </c>
      <c r="G53" s="76" t="s">
        <v>52</v>
      </c>
      <c r="I53" s="77" t="s">
        <v>0</v>
      </c>
      <c r="J53" s="78" t="s">
        <v>17</v>
      </c>
      <c r="K53" s="2"/>
    </row>
  </sheetData>
  <sheetProtection/>
  <mergeCells count="18">
    <mergeCell ref="C5:J5"/>
    <mergeCell ref="D12:D14"/>
    <mergeCell ref="C11:H11"/>
    <mergeCell ref="I11:I14"/>
    <mergeCell ref="J11:J14"/>
    <mergeCell ref="A6:X6"/>
    <mergeCell ref="A7:X7"/>
    <mergeCell ref="A8:X8"/>
    <mergeCell ref="C48:J48"/>
    <mergeCell ref="C12:C14"/>
    <mergeCell ref="A9:X9"/>
    <mergeCell ref="L46:M46"/>
    <mergeCell ref="B11:B14"/>
    <mergeCell ref="E12:E14"/>
    <mergeCell ref="F12:F14"/>
    <mergeCell ref="G12:G14"/>
    <mergeCell ref="H12:H14"/>
    <mergeCell ref="L15:M2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57"/>
  <sheetViews>
    <sheetView tabSelected="1" view="pageBreakPreview" zoomScaleSheetLayoutView="100" zoomScalePageLayoutView="0" workbookViewId="0" topLeftCell="A1">
      <selection activeCell="U16" sqref="U16"/>
    </sheetView>
  </sheetViews>
  <sheetFormatPr defaultColWidth="9.00390625" defaultRowHeight="12.75"/>
  <cols>
    <col min="1" max="1" width="3.625" style="80" customWidth="1"/>
    <col min="2" max="2" width="10.25390625" style="80" customWidth="1"/>
    <col min="3" max="3" width="8.625" style="80" customWidth="1"/>
    <col min="4" max="4" width="9.375" style="80" customWidth="1"/>
    <col min="5" max="5" width="8.875" style="80" customWidth="1"/>
    <col min="6" max="6" width="12.625" style="80" customWidth="1"/>
    <col min="7" max="7" width="10.25390625" style="80" customWidth="1"/>
    <col min="8" max="8" width="11.125" style="80" customWidth="1"/>
    <col min="9" max="10" width="9.25390625" style="80" customWidth="1"/>
    <col min="11" max="11" width="8.75390625" style="80" customWidth="1"/>
    <col min="12" max="12" width="12.125" style="80" customWidth="1"/>
    <col min="13" max="13" width="10.375" style="80" customWidth="1"/>
    <col min="14" max="14" width="11.00390625" style="80" customWidth="1"/>
    <col min="15" max="15" width="10.125" style="80" customWidth="1"/>
    <col min="16" max="16" width="8.125" style="80" customWidth="1"/>
    <col min="17" max="17" width="9.625" style="80" customWidth="1"/>
    <col min="18" max="18" width="9.125" style="80" customWidth="1"/>
    <col min="19" max="19" width="9.625" style="80" customWidth="1"/>
    <col min="20" max="20" width="12.375" style="80" customWidth="1"/>
    <col min="21" max="21" width="15.25390625" style="80" customWidth="1"/>
    <col min="22" max="22" width="10.00390625" style="80" customWidth="1"/>
    <col min="23" max="23" width="9.125" style="81" customWidth="1"/>
    <col min="24" max="16384" width="9.125" style="80" customWidth="1"/>
  </cols>
  <sheetData>
    <row r="1" spans="2:25" ht="15.75">
      <c r="B1" s="93" t="s">
        <v>31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3"/>
      <c r="Y1" s="93"/>
    </row>
    <row r="2" spans="2:25" ht="15.75">
      <c r="B2" s="93" t="s">
        <v>32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3"/>
      <c r="Y2" s="93"/>
    </row>
    <row r="3" spans="2:25" ht="15.75">
      <c r="B3" s="95" t="s">
        <v>44</v>
      </c>
      <c r="C3" s="95"/>
      <c r="D3" s="9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3"/>
      <c r="Y3" s="93"/>
    </row>
    <row r="4" spans="2:25" ht="15.75" hidden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93"/>
      <c r="Y4" s="93"/>
    </row>
    <row r="5" spans="2:25" ht="15.75">
      <c r="B5" s="93"/>
      <c r="C5" s="156" t="s">
        <v>37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96"/>
      <c r="W5" s="94"/>
      <c r="X5" s="93"/>
      <c r="Y5" s="93"/>
    </row>
    <row r="6" spans="2:25" ht="15">
      <c r="B6" s="171" t="s">
        <v>78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2:25" ht="3.75" customHeight="1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ht="15">
      <c r="B8" s="171" t="s">
        <v>79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</row>
    <row r="9" spans="2:25" ht="15">
      <c r="B9" s="171" t="s">
        <v>83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</row>
    <row r="10" spans="2:25" ht="15">
      <c r="B10" s="173" t="s">
        <v>84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</row>
    <row r="11" spans="2:25" ht="5.25" customHeight="1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1"/>
      <c r="W11" s="94"/>
      <c r="X11" s="93"/>
      <c r="Y11" s="93"/>
    </row>
    <row r="12" spans="2:25" ht="15.75">
      <c r="B12" s="153" t="s">
        <v>27</v>
      </c>
      <c r="C12" s="158" t="s">
        <v>41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7" t="s">
        <v>42</v>
      </c>
      <c r="U12" s="168" t="s">
        <v>43</v>
      </c>
      <c r="V12" s="102"/>
      <c r="W12" s="93"/>
      <c r="X12" s="93"/>
      <c r="Y12" s="93"/>
    </row>
    <row r="13" spans="2:25" ht="12" customHeight="1">
      <c r="B13" s="154"/>
      <c r="C13" s="162" t="s">
        <v>53</v>
      </c>
      <c r="D13" s="152" t="s">
        <v>54</v>
      </c>
      <c r="E13" s="152" t="s">
        <v>55</v>
      </c>
      <c r="F13" s="152" t="s">
        <v>56</v>
      </c>
      <c r="G13" s="152" t="s">
        <v>57</v>
      </c>
      <c r="H13" s="152" t="s">
        <v>58</v>
      </c>
      <c r="I13" s="152" t="s">
        <v>59</v>
      </c>
      <c r="J13" s="152" t="s">
        <v>60</v>
      </c>
      <c r="K13" s="153" t="s">
        <v>61</v>
      </c>
      <c r="L13" s="153" t="s">
        <v>62</v>
      </c>
      <c r="M13" s="153" t="s">
        <v>63</v>
      </c>
      <c r="N13" s="153" t="s">
        <v>64</v>
      </c>
      <c r="O13" s="153" t="s">
        <v>65</v>
      </c>
      <c r="P13" s="163" t="s">
        <v>66</v>
      </c>
      <c r="Q13" s="160" t="s">
        <v>67</v>
      </c>
      <c r="R13" s="161" t="s">
        <v>68</v>
      </c>
      <c r="S13" s="161" t="s">
        <v>69</v>
      </c>
      <c r="T13" s="167"/>
      <c r="U13" s="169"/>
      <c r="V13" s="102"/>
      <c r="W13" s="93"/>
      <c r="X13" s="93"/>
      <c r="Y13" s="93"/>
    </row>
    <row r="14" spans="2:25" ht="15.75">
      <c r="B14" s="154"/>
      <c r="C14" s="162"/>
      <c r="D14" s="152"/>
      <c r="E14" s="152"/>
      <c r="F14" s="152"/>
      <c r="G14" s="152"/>
      <c r="H14" s="152"/>
      <c r="I14" s="152"/>
      <c r="J14" s="152"/>
      <c r="K14" s="154"/>
      <c r="L14" s="154"/>
      <c r="M14" s="154"/>
      <c r="N14" s="154"/>
      <c r="O14" s="154"/>
      <c r="P14" s="164"/>
      <c r="Q14" s="160"/>
      <c r="R14" s="161"/>
      <c r="S14" s="161"/>
      <c r="T14" s="167"/>
      <c r="U14" s="169"/>
      <c r="V14" s="102"/>
      <c r="W14" s="93"/>
      <c r="X14" s="93"/>
      <c r="Y14" s="93"/>
    </row>
    <row r="15" spans="2:25" ht="55.5" customHeight="1">
      <c r="B15" s="157"/>
      <c r="C15" s="162"/>
      <c r="D15" s="152"/>
      <c r="E15" s="152"/>
      <c r="F15" s="152"/>
      <c r="G15" s="152"/>
      <c r="H15" s="152"/>
      <c r="I15" s="152"/>
      <c r="J15" s="152"/>
      <c r="K15" s="155"/>
      <c r="L15" s="155"/>
      <c r="M15" s="155"/>
      <c r="N15" s="155"/>
      <c r="O15" s="155"/>
      <c r="P15" s="165"/>
      <c r="Q15" s="160"/>
      <c r="R15" s="161"/>
      <c r="S15" s="161"/>
      <c r="T15" s="167"/>
      <c r="U15" s="170"/>
      <c r="V15" s="102"/>
      <c r="W15" s="93"/>
      <c r="X15" s="93"/>
      <c r="Y15" s="93"/>
    </row>
    <row r="16" spans="2:25" ht="15.75">
      <c r="B16" s="103">
        <v>1</v>
      </c>
      <c r="C16" s="104">
        <v>12692.1</v>
      </c>
      <c r="D16" s="104">
        <v>3933.4</v>
      </c>
      <c r="E16" s="104">
        <v>30501.9</v>
      </c>
      <c r="F16" s="104">
        <v>10473.6</v>
      </c>
      <c r="G16" s="104">
        <v>9437.7</v>
      </c>
      <c r="H16" s="104">
        <v>12244.9365</v>
      </c>
      <c r="I16" s="104">
        <v>14505.6</v>
      </c>
      <c r="J16" s="104">
        <v>3485.1</v>
      </c>
      <c r="K16" s="104">
        <v>5385.7</v>
      </c>
      <c r="L16" s="104">
        <v>39047.9</v>
      </c>
      <c r="M16" s="104">
        <v>53593</v>
      </c>
      <c r="N16" s="104">
        <v>8412.6</v>
      </c>
      <c r="O16" s="104">
        <v>11093.375</v>
      </c>
      <c r="P16" s="104">
        <v>6646.9</v>
      </c>
      <c r="Q16" s="104">
        <v>3450.4</v>
      </c>
      <c r="R16" s="104">
        <v>6560.9</v>
      </c>
      <c r="S16" s="104">
        <v>0</v>
      </c>
      <c r="T16" s="68">
        <f>SUM(C16:S16)</f>
        <v>231465.1115</v>
      </c>
      <c r="U16" s="105">
        <f>IF(Паспорт!P19&gt;0,Паспорт!P19,U15)</f>
        <v>0</v>
      </c>
      <c r="V16" s="24"/>
      <c r="W16" s="106"/>
      <c r="X16" s="106"/>
      <c r="Y16" s="93"/>
    </row>
    <row r="17" spans="2:25" ht="15.75">
      <c r="B17" s="103">
        <v>2</v>
      </c>
      <c r="C17" s="104">
        <v>11954.8</v>
      </c>
      <c r="D17" s="104">
        <v>2791.4</v>
      </c>
      <c r="E17" s="104">
        <v>34460.8</v>
      </c>
      <c r="F17" s="104">
        <v>9211.2</v>
      </c>
      <c r="G17" s="104">
        <v>8274</v>
      </c>
      <c r="H17" s="104">
        <v>12634.5186</v>
      </c>
      <c r="I17" s="104">
        <v>12800.7</v>
      </c>
      <c r="J17" s="104">
        <v>2963.1</v>
      </c>
      <c r="K17" s="104">
        <v>3997.2</v>
      </c>
      <c r="L17" s="104">
        <v>35034.9</v>
      </c>
      <c r="M17" s="104">
        <v>50774.2</v>
      </c>
      <c r="N17" s="104">
        <v>8084.2</v>
      </c>
      <c r="O17" s="104">
        <v>10218.0859</v>
      </c>
      <c r="P17" s="104">
        <v>5020.3</v>
      </c>
      <c r="Q17" s="104">
        <v>2864.1</v>
      </c>
      <c r="R17" s="104">
        <v>6749.6</v>
      </c>
      <c r="S17" s="104">
        <v>0</v>
      </c>
      <c r="T17" s="68">
        <f aca="true" t="shared" si="0" ref="T17:T46">SUM(C17:S17)</f>
        <v>217833.10450000002</v>
      </c>
      <c r="U17" s="105">
        <f>IF(Паспорт!P20&gt;0,Паспорт!P20,U16)</f>
        <v>0</v>
      </c>
      <c r="V17" s="24"/>
      <c r="W17" s="106"/>
      <c r="X17" s="106"/>
      <c r="Y17" s="93"/>
    </row>
    <row r="18" spans="2:25" ht="15.75">
      <c r="B18" s="103">
        <v>3</v>
      </c>
      <c r="C18" s="104">
        <v>9426.5</v>
      </c>
      <c r="D18" s="104">
        <v>2541.3</v>
      </c>
      <c r="E18" s="104">
        <v>29685.5</v>
      </c>
      <c r="F18" s="104">
        <v>8493.5</v>
      </c>
      <c r="G18" s="104">
        <v>7457.4</v>
      </c>
      <c r="H18" s="104">
        <v>9838.2334</v>
      </c>
      <c r="I18" s="104">
        <v>8552.3</v>
      </c>
      <c r="J18" s="104">
        <v>2713.9</v>
      </c>
      <c r="K18" s="104">
        <v>4116.5</v>
      </c>
      <c r="L18" s="104">
        <v>35764.4</v>
      </c>
      <c r="M18" s="104">
        <v>46529</v>
      </c>
      <c r="N18" s="104">
        <v>9161.2</v>
      </c>
      <c r="O18" s="104">
        <v>8592.1816</v>
      </c>
      <c r="P18" s="104">
        <v>4540.3</v>
      </c>
      <c r="Q18" s="104">
        <v>2460.4</v>
      </c>
      <c r="R18" s="104">
        <v>5454.3</v>
      </c>
      <c r="S18" s="104">
        <v>0</v>
      </c>
      <c r="T18" s="68">
        <f t="shared" si="0"/>
        <v>195326.915</v>
      </c>
      <c r="U18" s="105">
        <f>IF(Паспорт!P21&gt;0,Паспорт!P21,U17)</f>
        <v>34.53</v>
      </c>
      <c r="V18" s="24"/>
      <c r="W18" s="106"/>
      <c r="X18" s="106"/>
      <c r="Y18" s="93"/>
    </row>
    <row r="19" spans="2:25" ht="15.75">
      <c r="B19" s="103">
        <v>4</v>
      </c>
      <c r="C19" s="104">
        <v>10893.6</v>
      </c>
      <c r="D19" s="104">
        <v>2711.7</v>
      </c>
      <c r="E19" s="104">
        <v>29276.2</v>
      </c>
      <c r="F19" s="104">
        <v>9200.7</v>
      </c>
      <c r="G19" s="104">
        <v>7706.8</v>
      </c>
      <c r="H19" s="104">
        <v>9099.4092</v>
      </c>
      <c r="I19" s="104">
        <v>8479</v>
      </c>
      <c r="J19" s="104">
        <v>2657.4</v>
      </c>
      <c r="K19" s="104">
        <v>5800.1</v>
      </c>
      <c r="L19" s="104">
        <v>34075.8</v>
      </c>
      <c r="M19" s="104">
        <v>45663.2</v>
      </c>
      <c r="N19" s="104">
        <v>8760</v>
      </c>
      <c r="O19" s="104">
        <v>8827.9375</v>
      </c>
      <c r="P19" s="104">
        <v>4521.3</v>
      </c>
      <c r="Q19" s="104">
        <v>2423</v>
      </c>
      <c r="R19" s="104">
        <v>5267.9</v>
      </c>
      <c r="S19" s="104">
        <v>0</v>
      </c>
      <c r="T19" s="68">
        <f t="shared" si="0"/>
        <v>195364.04669999998</v>
      </c>
      <c r="U19" s="105">
        <f>IF(Паспорт!P22&gt;0,Паспорт!P22,U18)</f>
        <v>34.53</v>
      </c>
      <c r="V19" s="24"/>
      <c r="W19" s="106"/>
      <c r="X19" s="106"/>
      <c r="Y19" s="93"/>
    </row>
    <row r="20" spans="2:25" ht="15.75">
      <c r="B20" s="103">
        <v>5</v>
      </c>
      <c r="C20" s="104">
        <v>15488.5</v>
      </c>
      <c r="D20" s="104">
        <v>3956.4</v>
      </c>
      <c r="E20" s="104">
        <v>33937.8</v>
      </c>
      <c r="F20" s="104">
        <v>10792.9</v>
      </c>
      <c r="G20" s="104">
        <v>10089.3</v>
      </c>
      <c r="H20" s="104">
        <v>13486.9072</v>
      </c>
      <c r="I20" s="104">
        <v>10676.6</v>
      </c>
      <c r="J20" s="104">
        <v>3526</v>
      </c>
      <c r="K20" s="104">
        <v>5423.4</v>
      </c>
      <c r="L20" s="104">
        <v>41349.6</v>
      </c>
      <c r="M20" s="104">
        <v>49306.2</v>
      </c>
      <c r="N20" s="104">
        <v>12711.8</v>
      </c>
      <c r="O20" s="104">
        <v>10531.2354</v>
      </c>
      <c r="P20" s="104">
        <v>4763</v>
      </c>
      <c r="Q20" s="104">
        <v>2617.2</v>
      </c>
      <c r="R20" s="104">
        <v>6623.3</v>
      </c>
      <c r="S20" s="104">
        <v>0</v>
      </c>
      <c r="T20" s="68">
        <f t="shared" si="0"/>
        <v>235280.14260000002</v>
      </c>
      <c r="U20" s="105">
        <f>IF(Паспорт!P23&gt;0,Паспорт!P23,U19)</f>
        <v>34.54</v>
      </c>
      <c r="V20" s="24"/>
      <c r="W20" s="106"/>
      <c r="X20" s="106"/>
      <c r="Y20" s="93"/>
    </row>
    <row r="21" spans="2:25" ht="15.75">
      <c r="B21" s="103">
        <v>6</v>
      </c>
      <c r="C21" s="104">
        <v>14586.4</v>
      </c>
      <c r="D21" s="104">
        <v>2713.7</v>
      </c>
      <c r="E21" s="104">
        <v>35739.8</v>
      </c>
      <c r="F21" s="104">
        <v>9893.4</v>
      </c>
      <c r="G21" s="104">
        <v>8727.2</v>
      </c>
      <c r="H21" s="104">
        <v>13355.6533</v>
      </c>
      <c r="I21" s="104">
        <v>10042.1</v>
      </c>
      <c r="J21" s="104">
        <v>2919.7</v>
      </c>
      <c r="K21" s="104">
        <v>5424.4</v>
      </c>
      <c r="L21" s="104">
        <v>31886.6</v>
      </c>
      <c r="M21" s="104">
        <v>52852.4</v>
      </c>
      <c r="N21" s="104">
        <v>10816.4</v>
      </c>
      <c r="O21" s="104">
        <v>10140.8516</v>
      </c>
      <c r="P21" s="104">
        <v>4491.1</v>
      </c>
      <c r="Q21" s="104">
        <v>3014.7</v>
      </c>
      <c r="R21" s="104">
        <v>5574.9</v>
      </c>
      <c r="S21" s="104">
        <v>0</v>
      </c>
      <c r="T21" s="68">
        <f t="shared" si="0"/>
        <v>222179.3049</v>
      </c>
      <c r="U21" s="105">
        <f>IF(Паспорт!P24&gt;0,Паспорт!P24,U20)</f>
        <v>34.55</v>
      </c>
      <c r="V21" s="24"/>
      <c r="W21" s="106"/>
      <c r="X21" s="106"/>
      <c r="Y21" s="93"/>
    </row>
    <row r="22" spans="2:25" ht="15.75">
      <c r="B22" s="103">
        <v>7</v>
      </c>
      <c r="C22" s="104">
        <v>13811.8</v>
      </c>
      <c r="D22" s="104">
        <v>2876.7</v>
      </c>
      <c r="E22" s="104">
        <v>34489.4</v>
      </c>
      <c r="F22" s="104">
        <v>9300.9</v>
      </c>
      <c r="G22" s="104">
        <v>9279.6</v>
      </c>
      <c r="H22" s="104">
        <v>14652.3008</v>
      </c>
      <c r="I22" s="104">
        <v>12438.6</v>
      </c>
      <c r="J22" s="104">
        <v>2839.4</v>
      </c>
      <c r="K22" s="104">
        <v>7358.4</v>
      </c>
      <c r="L22" s="104">
        <v>35305.3</v>
      </c>
      <c r="M22" s="104">
        <v>50650.1</v>
      </c>
      <c r="N22" s="104">
        <v>13351.8</v>
      </c>
      <c r="O22" s="104">
        <v>10475.29</v>
      </c>
      <c r="P22" s="104">
        <v>5690.1</v>
      </c>
      <c r="Q22" s="104">
        <v>3033.8</v>
      </c>
      <c r="R22" s="104">
        <v>6807.7</v>
      </c>
      <c r="S22" s="104">
        <v>0</v>
      </c>
      <c r="T22" s="68">
        <f t="shared" si="0"/>
        <v>232361.1908</v>
      </c>
      <c r="U22" s="105">
        <f>IF(Паспорт!P25&gt;0,Паспорт!P25,U21)</f>
        <v>34.54</v>
      </c>
      <c r="V22" s="24"/>
      <c r="W22" s="106"/>
      <c r="X22" s="106"/>
      <c r="Y22" s="93"/>
    </row>
    <row r="23" spans="2:25" ht="15.75">
      <c r="B23" s="103">
        <v>8</v>
      </c>
      <c r="C23" s="104">
        <v>17751.3</v>
      </c>
      <c r="D23" s="104">
        <v>4987</v>
      </c>
      <c r="E23" s="104">
        <v>39211.9</v>
      </c>
      <c r="F23" s="104">
        <v>13426.3</v>
      </c>
      <c r="G23" s="104">
        <v>13365.2</v>
      </c>
      <c r="H23" s="104">
        <v>19692.9004</v>
      </c>
      <c r="I23" s="104">
        <v>20076.8</v>
      </c>
      <c r="J23" s="104">
        <v>4425.4</v>
      </c>
      <c r="K23" s="104">
        <v>7566.2</v>
      </c>
      <c r="L23" s="104">
        <v>39695.8</v>
      </c>
      <c r="M23" s="104">
        <v>55950.6</v>
      </c>
      <c r="N23" s="104">
        <v>15419.9</v>
      </c>
      <c r="O23" s="104">
        <v>13091.8359</v>
      </c>
      <c r="P23" s="104">
        <v>5898.4</v>
      </c>
      <c r="Q23" s="104">
        <v>3894.8</v>
      </c>
      <c r="R23" s="104">
        <v>8193.9</v>
      </c>
      <c r="S23" s="104">
        <v>0</v>
      </c>
      <c r="T23" s="68">
        <f t="shared" si="0"/>
        <v>282648.23630000005</v>
      </c>
      <c r="U23" s="105">
        <f>IF(Паспорт!P26&gt;0,Паспорт!P26,U22)</f>
        <v>34.54</v>
      </c>
      <c r="V23" s="24"/>
      <c r="W23" s="106"/>
      <c r="X23" s="106"/>
      <c r="Y23" s="93"/>
    </row>
    <row r="24" spans="2:25" ht="15.75">
      <c r="B24" s="103">
        <v>9</v>
      </c>
      <c r="C24" s="104">
        <v>18638.1</v>
      </c>
      <c r="D24" s="104">
        <v>4494.3</v>
      </c>
      <c r="E24" s="104">
        <v>37741.4</v>
      </c>
      <c r="F24" s="104">
        <v>15632.9</v>
      </c>
      <c r="G24" s="104">
        <v>15987.7</v>
      </c>
      <c r="H24" s="104">
        <v>22469.1992</v>
      </c>
      <c r="I24" s="104">
        <v>22769.7</v>
      </c>
      <c r="J24" s="104">
        <v>4864.1</v>
      </c>
      <c r="K24" s="104">
        <v>6485.2</v>
      </c>
      <c r="L24" s="104">
        <v>45864.2</v>
      </c>
      <c r="M24" s="104">
        <v>65634.4</v>
      </c>
      <c r="N24" s="104">
        <v>11672.8</v>
      </c>
      <c r="O24" s="104">
        <v>15383.7617</v>
      </c>
      <c r="P24" s="104">
        <v>8769.6</v>
      </c>
      <c r="Q24" s="104">
        <v>4612.9</v>
      </c>
      <c r="R24" s="104">
        <v>9425.4</v>
      </c>
      <c r="S24" s="104">
        <v>0</v>
      </c>
      <c r="T24" s="68">
        <f t="shared" si="0"/>
        <v>310445.6609</v>
      </c>
      <c r="U24" s="105">
        <f>IF(Паспорт!P27&gt;0,Паспорт!P27,U23)</f>
        <v>34.54</v>
      </c>
      <c r="V24" s="24"/>
      <c r="W24" s="107"/>
      <c r="X24" s="93"/>
      <c r="Y24" s="93"/>
    </row>
    <row r="25" spans="2:25" ht="15.75">
      <c r="B25" s="103">
        <v>10</v>
      </c>
      <c r="C25" s="104">
        <v>19094.9</v>
      </c>
      <c r="D25" s="104">
        <v>5103.5</v>
      </c>
      <c r="E25" s="104">
        <v>34108.8</v>
      </c>
      <c r="F25" s="104">
        <v>15649.5</v>
      </c>
      <c r="G25" s="104">
        <v>15835.8</v>
      </c>
      <c r="H25" s="104">
        <v>21214.418</v>
      </c>
      <c r="I25" s="104">
        <v>19827.4</v>
      </c>
      <c r="J25" s="104">
        <v>4876.4</v>
      </c>
      <c r="K25" s="104">
        <v>9348.5</v>
      </c>
      <c r="L25" s="104">
        <v>50318.9</v>
      </c>
      <c r="M25" s="104">
        <v>65423.6</v>
      </c>
      <c r="N25" s="104">
        <v>13985.5</v>
      </c>
      <c r="O25" s="104">
        <v>17220.7832</v>
      </c>
      <c r="P25" s="104">
        <v>9603.5</v>
      </c>
      <c r="Q25" s="104">
        <v>5152.4</v>
      </c>
      <c r="R25" s="104">
        <v>9808.9</v>
      </c>
      <c r="S25" s="104">
        <v>0</v>
      </c>
      <c r="T25" s="68">
        <f t="shared" si="0"/>
        <v>316572.80120000005</v>
      </c>
      <c r="U25" s="105">
        <f>IF(Паспорт!P28&gt;0,Паспорт!P28,U24)</f>
        <v>34.54</v>
      </c>
      <c r="V25" s="24"/>
      <c r="W25" s="107"/>
      <c r="X25" s="93"/>
      <c r="Y25" s="93"/>
    </row>
    <row r="26" spans="2:25" ht="15.75">
      <c r="B26" s="103">
        <v>11</v>
      </c>
      <c r="C26" s="104">
        <v>21203.6</v>
      </c>
      <c r="D26" s="104">
        <v>5084.2</v>
      </c>
      <c r="E26" s="104">
        <v>36295.2</v>
      </c>
      <c r="F26" s="104">
        <v>17405.5</v>
      </c>
      <c r="G26" s="104">
        <v>15296.3</v>
      </c>
      <c r="H26" s="104">
        <v>24441.3945</v>
      </c>
      <c r="I26" s="104">
        <v>20108.9</v>
      </c>
      <c r="J26" s="104">
        <v>4640.7</v>
      </c>
      <c r="K26" s="104">
        <v>9395</v>
      </c>
      <c r="L26" s="104">
        <v>48411.2</v>
      </c>
      <c r="M26" s="104">
        <v>67946.4</v>
      </c>
      <c r="N26" s="104">
        <v>17389</v>
      </c>
      <c r="O26" s="104">
        <v>16081.0605</v>
      </c>
      <c r="P26" s="104">
        <v>10255.3</v>
      </c>
      <c r="Q26" s="104">
        <v>4923.2</v>
      </c>
      <c r="R26" s="104">
        <v>11476.9</v>
      </c>
      <c r="S26" s="104">
        <v>0</v>
      </c>
      <c r="T26" s="68">
        <f t="shared" si="0"/>
        <v>330353.8550000001</v>
      </c>
      <c r="U26" s="105">
        <f>IF(Паспорт!P29&gt;0,Паспорт!P29,U25)</f>
        <v>34.51</v>
      </c>
      <c r="V26" s="24"/>
      <c r="W26" s="107"/>
      <c r="X26" s="93"/>
      <c r="Y26" s="93"/>
    </row>
    <row r="27" spans="2:25" ht="15.75">
      <c r="B27" s="103">
        <v>12</v>
      </c>
      <c r="C27" s="104">
        <v>29006.9</v>
      </c>
      <c r="D27" s="104">
        <v>6676.6</v>
      </c>
      <c r="E27" s="104">
        <v>44934.6</v>
      </c>
      <c r="F27" s="104">
        <v>26644.5</v>
      </c>
      <c r="G27" s="104">
        <v>24484.1</v>
      </c>
      <c r="H27" s="104">
        <v>32387.8555</v>
      </c>
      <c r="I27" s="104">
        <v>30414</v>
      </c>
      <c r="J27" s="104">
        <v>6821.2</v>
      </c>
      <c r="K27" s="104">
        <v>11160.4</v>
      </c>
      <c r="L27" s="104">
        <v>67155.3</v>
      </c>
      <c r="M27" s="104">
        <v>83431.3</v>
      </c>
      <c r="N27" s="104">
        <v>20660.8</v>
      </c>
      <c r="O27" s="104">
        <v>21645.5918</v>
      </c>
      <c r="P27" s="104">
        <v>12840.1</v>
      </c>
      <c r="Q27" s="104">
        <v>6147.5</v>
      </c>
      <c r="R27" s="104">
        <v>15238.3</v>
      </c>
      <c r="S27" s="104">
        <v>0</v>
      </c>
      <c r="T27" s="68">
        <f t="shared" si="0"/>
        <v>439649.0473</v>
      </c>
      <c r="U27" s="105">
        <f>IF(Паспорт!P30&gt;0,Паспорт!P30,U26)</f>
        <v>34.51</v>
      </c>
      <c r="V27" s="24"/>
      <c r="W27" s="107"/>
      <c r="X27" s="93"/>
      <c r="Y27" s="93"/>
    </row>
    <row r="28" spans="2:25" ht="15.75">
      <c r="B28" s="103">
        <v>13</v>
      </c>
      <c r="C28" s="104">
        <v>38806.2</v>
      </c>
      <c r="D28" s="104">
        <v>8818.1</v>
      </c>
      <c r="E28" s="104">
        <v>51458.5</v>
      </c>
      <c r="F28" s="104">
        <v>34807.4</v>
      </c>
      <c r="G28" s="104">
        <v>33485.3</v>
      </c>
      <c r="H28" s="104">
        <v>41728.5742</v>
      </c>
      <c r="I28" s="104">
        <v>37018.1</v>
      </c>
      <c r="J28" s="104">
        <v>9749.3</v>
      </c>
      <c r="K28" s="104">
        <v>12352.4</v>
      </c>
      <c r="L28" s="104">
        <v>85317</v>
      </c>
      <c r="M28" s="104">
        <v>113436.9</v>
      </c>
      <c r="N28" s="104">
        <v>29382.8</v>
      </c>
      <c r="O28" s="104">
        <v>27014.1563</v>
      </c>
      <c r="P28" s="104">
        <v>16933.9</v>
      </c>
      <c r="Q28" s="104">
        <v>8566.3</v>
      </c>
      <c r="R28" s="104">
        <v>18192.5</v>
      </c>
      <c r="S28" s="104">
        <v>0</v>
      </c>
      <c r="T28" s="68">
        <f t="shared" si="0"/>
        <v>567067.4305</v>
      </c>
      <c r="U28" s="105">
        <f>IF(Паспорт!P31&gt;0,Паспорт!P31,U27)</f>
        <v>34.48</v>
      </c>
      <c r="V28" s="24"/>
      <c r="W28" s="107"/>
      <c r="X28" s="93"/>
      <c r="Y28" s="93"/>
    </row>
    <row r="29" spans="2:25" ht="15.75">
      <c r="B29" s="103">
        <v>14</v>
      </c>
      <c r="C29" s="104">
        <v>38958.9</v>
      </c>
      <c r="D29" s="104">
        <v>9382.8</v>
      </c>
      <c r="E29" s="104">
        <v>49878.4</v>
      </c>
      <c r="F29" s="104">
        <v>35211.1</v>
      </c>
      <c r="G29" s="104">
        <v>34665.7</v>
      </c>
      <c r="H29" s="104">
        <v>40516.5391</v>
      </c>
      <c r="I29" s="104">
        <v>39754.7</v>
      </c>
      <c r="J29" s="104">
        <v>9740.4</v>
      </c>
      <c r="K29" s="104">
        <v>11456</v>
      </c>
      <c r="L29" s="104">
        <v>85643.5</v>
      </c>
      <c r="M29" s="104">
        <v>115138</v>
      </c>
      <c r="N29" s="104">
        <v>26621</v>
      </c>
      <c r="O29" s="104">
        <v>31456.2773</v>
      </c>
      <c r="P29" s="104">
        <v>18259.6</v>
      </c>
      <c r="Q29" s="104">
        <v>9186.2</v>
      </c>
      <c r="R29" s="104">
        <v>18767.9</v>
      </c>
      <c r="S29" s="104">
        <v>0</v>
      </c>
      <c r="T29" s="68">
        <f t="shared" si="0"/>
        <v>574637.0164</v>
      </c>
      <c r="U29" s="105">
        <f>IF(Паспорт!P32&gt;0,Паспорт!P32,U28)</f>
        <v>34.48</v>
      </c>
      <c r="V29" s="24"/>
      <c r="W29" s="107"/>
      <c r="X29" s="93"/>
      <c r="Y29" s="93"/>
    </row>
    <row r="30" spans="2:25" ht="15.75">
      <c r="B30" s="103">
        <v>15</v>
      </c>
      <c r="C30" s="104">
        <v>40333.1</v>
      </c>
      <c r="D30" s="104">
        <v>9438.8</v>
      </c>
      <c r="E30" s="104">
        <v>52086.6</v>
      </c>
      <c r="F30" s="104">
        <v>36200.1</v>
      </c>
      <c r="G30" s="104">
        <v>37543</v>
      </c>
      <c r="H30" s="104">
        <v>39732.2461</v>
      </c>
      <c r="I30" s="104">
        <v>40172</v>
      </c>
      <c r="J30" s="104">
        <v>10175.3</v>
      </c>
      <c r="K30" s="104">
        <v>16748.6</v>
      </c>
      <c r="L30" s="104">
        <v>81987</v>
      </c>
      <c r="M30" s="104">
        <v>116443.3</v>
      </c>
      <c r="N30" s="104">
        <v>24839.2</v>
      </c>
      <c r="O30" s="104">
        <v>29317.5938</v>
      </c>
      <c r="P30" s="104">
        <v>19074.6</v>
      </c>
      <c r="Q30" s="104">
        <v>9264.7</v>
      </c>
      <c r="R30" s="104">
        <v>18766.2</v>
      </c>
      <c r="S30" s="104">
        <v>0</v>
      </c>
      <c r="T30" s="68">
        <f t="shared" si="0"/>
        <v>582122.3398999999</v>
      </c>
      <c r="U30" s="105">
        <f>IF(Паспорт!P33&gt;0,Паспорт!P33,U29)</f>
        <v>34.48</v>
      </c>
      <c r="V30" s="24"/>
      <c r="W30" s="107"/>
      <c r="X30" s="93"/>
      <c r="Y30" s="93"/>
    </row>
    <row r="31" spans="2:25" ht="15.75">
      <c r="B31" s="108">
        <v>16</v>
      </c>
      <c r="C31" s="104">
        <v>39853.7</v>
      </c>
      <c r="D31" s="104">
        <v>9624.8</v>
      </c>
      <c r="E31" s="104">
        <v>55371.4</v>
      </c>
      <c r="F31" s="104">
        <v>36111.1</v>
      </c>
      <c r="G31" s="104">
        <v>38035</v>
      </c>
      <c r="H31" s="104">
        <v>41820.2813</v>
      </c>
      <c r="I31" s="104">
        <v>41845.2</v>
      </c>
      <c r="J31" s="104">
        <v>10124.4</v>
      </c>
      <c r="K31" s="104">
        <v>12786.9</v>
      </c>
      <c r="L31" s="104">
        <v>84755.3</v>
      </c>
      <c r="M31" s="104">
        <v>119929.7</v>
      </c>
      <c r="N31" s="104">
        <v>21126.8</v>
      </c>
      <c r="O31" s="104">
        <v>30276.1289</v>
      </c>
      <c r="P31" s="104">
        <v>19758.1</v>
      </c>
      <c r="Q31" s="104">
        <v>8511.3</v>
      </c>
      <c r="R31" s="104">
        <v>18417.7</v>
      </c>
      <c r="S31" s="104">
        <v>0</v>
      </c>
      <c r="T31" s="68">
        <f t="shared" si="0"/>
        <v>588347.8102</v>
      </c>
      <c r="U31" s="105">
        <f>IF(Паспорт!P34&gt;0,Паспорт!P34,U30)</f>
        <v>34.48</v>
      </c>
      <c r="V31" s="24"/>
      <c r="W31" s="107"/>
      <c r="X31" s="93"/>
      <c r="Y31" s="93"/>
    </row>
    <row r="32" spans="2:25" ht="15.75">
      <c r="B32" s="108">
        <v>17</v>
      </c>
      <c r="C32" s="104">
        <v>42267.5</v>
      </c>
      <c r="D32" s="104">
        <v>9808.2</v>
      </c>
      <c r="E32" s="104">
        <v>54001.6</v>
      </c>
      <c r="F32" s="104">
        <v>38884.1</v>
      </c>
      <c r="G32" s="104">
        <v>38267.4</v>
      </c>
      <c r="H32" s="104">
        <v>44020.4414</v>
      </c>
      <c r="I32" s="104">
        <v>42372.4</v>
      </c>
      <c r="J32" s="104">
        <v>10216.6</v>
      </c>
      <c r="K32" s="104">
        <v>13600.5</v>
      </c>
      <c r="L32" s="104">
        <v>94427.9</v>
      </c>
      <c r="M32" s="104">
        <v>115667</v>
      </c>
      <c r="N32" s="104">
        <v>27847.3</v>
      </c>
      <c r="O32" s="104">
        <v>30480.418</v>
      </c>
      <c r="P32" s="104">
        <v>20566</v>
      </c>
      <c r="Q32" s="104">
        <v>10281.2</v>
      </c>
      <c r="R32" s="104">
        <v>16249</v>
      </c>
      <c r="S32" s="104">
        <v>3777.2</v>
      </c>
      <c r="T32" s="68">
        <f t="shared" si="0"/>
        <v>612734.7593999999</v>
      </c>
      <c r="U32" s="105">
        <f>IF(Паспорт!P35&gt;0,Паспорт!P35,U31)</f>
        <v>34.92</v>
      </c>
      <c r="V32" s="24"/>
      <c r="W32" s="107"/>
      <c r="X32" s="93"/>
      <c r="Y32" s="93"/>
    </row>
    <row r="33" spans="2:25" ht="15.75">
      <c r="B33" s="108">
        <v>18</v>
      </c>
      <c r="C33" s="104">
        <v>44193.7</v>
      </c>
      <c r="D33" s="104">
        <v>9827</v>
      </c>
      <c r="E33" s="104">
        <v>57344</v>
      </c>
      <c r="F33" s="104">
        <v>43725.4</v>
      </c>
      <c r="G33" s="104">
        <v>39903.9</v>
      </c>
      <c r="H33" s="104">
        <v>44642.332</v>
      </c>
      <c r="I33" s="104">
        <v>44706.6</v>
      </c>
      <c r="J33" s="104">
        <v>10784.8</v>
      </c>
      <c r="K33" s="104">
        <v>12228.4</v>
      </c>
      <c r="L33" s="104">
        <v>86272.6</v>
      </c>
      <c r="M33" s="104">
        <v>119002.2</v>
      </c>
      <c r="N33" s="104">
        <v>31555.9</v>
      </c>
      <c r="O33" s="104">
        <v>29670.6777</v>
      </c>
      <c r="P33" s="104">
        <v>20196.2</v>
      </c>
      <c r="Q33" s="104">
        <v>8955.4</v>
      </c>
      <c r="R33" s="104">
        <v>14156.4</v>
      </c>
      <c r="S33" s="104">
        <v>6375.6</v>
      </c>
      <c r="T33" s="68">
        <f t="shared" si="0"/>
        <v>623541.1096999999</v>
      </c>
      <c r="U33" s="105">
        <f>IF(Паспорт!P36&gt;0,Паспорт!P36,U32)</f>
        <v>34.72</v>
      </c>
      <c r="V33" s="24"/>
      <c r="W33" s="107"/>
      <c r="X33" s="93"/>
      <c r="Y33" s="93"/>
    </row>
    <row r="34" spans="2:25" ht="15.75">
      <c r="B34" s="108">
        <v>19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68">
        <f t="shared" si="0"/>
        <v>0</v>
      </c>
      <c r="U34" s="105">
        <f>IF(Паспорт!P37&gt;0,Паспорт!P37,U33)</f>
        <v>34.72</v>
      </c>
      <c r="V34" s="24"/>
      <c r="W34" s="107"/>
      <c r="X34" s="93"/>
      <c r="Y34" s="93"/>
    </row>
    <row r="35" spans="2:25" ht="15.75">
      <c r="B35" s="108">
        <v>20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68">
        <f t="shared" si="0"/>
        <v>0</v>
      </c>
      <c r="U35" s="105">
        <f>IF(Паспорт!P38&gt;0,Паспорт!P38,U34)</f>
        <v>34.72</v>
      </c>
      <c r="V35" s="24"/>
      <c r="W35" s="107"/>
      <c r="X35" s="93"/>
      <c r="Y35" s="93"/>
    </row>
    <row r="36" spans="2:25" ht="15.75">
      <c r="B36" s="108">
        <v>21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68">
        <f t="shared" si="0"/>
        <v>0</v>
      </c>
      <c r="U36" s="105">
        <f>IF(Паспорт!P39&gt;0,Паспорт!P39,U35)</f>
        <v>34.72</v>
      </c>
      <c r="V36" s="24"/>
      <c r="W36" s="107"/>
      <c r="X36" s="93"/>
      <c r="Y36" s="93"/>
    </row>
    <row r="37" spans="2:25" ht="15.75">
      <c r="B37" s="108">
        <v>22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68">
        <f t="shared" si="0"/>
        <v>0</v>
      </c>
      <c r="U37" s="105">
        <f>IF(Паспорт!P40&gt;0,Паспорт!P40,U36)</f>
        <v>34.72</v>
      </c>
      <c r="V37" s="24"/>
      <c r="W37" s="107"/>
      <c r="X37" s="93"/>
      <c r="Y37" s="93"/>
    </row>
    <row r="38" spans="2:25" ht="15.75">
      <c r="B38" s="108">
        <v>23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68">
        <f t="shared" si="0"/>
        <v>0</v>
      </c>
      <c r="U38" s="105">
        <f>IF(Паспорт!P41&gt;0,Паспорт!P41,U37)</f>
        <v>34.72</v>
      </c>
      <c r="V38" s="24"/>
      <c r="W38" s="107"/>
      <c r="X38" s="93"/>
      <c r="Y38" s="93"/>
    </row>
    <row r="39" spans="2:25" ht="15.75">
      <c r="B39" s="108">
        <v>24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68">
        <f t="shared" si="0"/>
        <v>0</v>
      </c>
      <c r="U39" s="105">
        <f>IF(Паспорт!P42&gt;0,Паспорт!P42,U38)</f>
        <v>34.72</v>
      </c>
      <c r="V39" s="24"/>
      <c r="W39" s="107"/>
      <c r="X39" s="93"/>
      <c r="Y39" s="93"/>
    </row>
    <row r="40" spans="2:25" ht="15.75">
      <c r="B40" s="108">
        <v>25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68">
        <f aca="true" t="shared" si="1" ref="T40:T45">SUM(C40:S40)</f>
        <v>0</v>
      </c>
      <c r="U40" s="105">
        <f>IF(Паспорт!P43&gt;0,Паспорт!P43,U39)</f>
        <v>34.72</v>
      </c>
      <c r="V40" s="24"/>
      <c r="W40" s="107"/>
      <c r="X40" s="93"/>
      <c r="Y40" s="93"/>
    </row>
    <row r="41" spans="2:25" ht="15.75">
      <c r="B41" s="108">
        <v>26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68">
        <f t="shared" si="1"/>
        <v>0</v>
      </c>
      <c r="U41" s="105">
        <f>IF(Паспорт!P44&gt;0,Паспорт!P44,U40)</f>
        <v>34.72</v>
      </c>
      <c r="V41" s="24"/>
      <c r="W41" s="107"/>
      <c r="X41" s="93"/>
      <c r="Y41" s="93"/>
    </row>
    <row r="42" spans="2:25" ht="15.75">
      <c r="B42" s="108">
        <v>27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68">
        <f t="shared" si="1"/>
        <v>0</v>
      </c>
      <c r="U42" s="105">
        <f>IF(Паспорт!P45&gt;0,Паспорт!P45,U41)</f>
        <v>34.72</v>
      </c>
      <c r="V42" s="24"/>
      <c r="W42" s="107"/>
      <c r="X42" s="93"/>
      <c r="Y42" s="93"/>
    </row>
    <row r="43" spans="2:25" ht="15.75">
      <c r="B43" s="108">
        <v>28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68">
        <f t="shared" si="1"/>
        <v>0</v>
      </c>
      <c r="U43" s="105">
        <f>IF(Паспорт!P46&gt;0,Паспорт!P46,U42)</f>
        <v>34.72</v>
      </c>
      <c r="V43" s="24"/>
      <c r="W43" s="107"/>
      <c r="X43" s="93"/>
      <c r="Y43" s="93"/>
    </row>
    <row r="44" spans="2:25" ht="15.75">
      <c r="B44" s="108">
        <v>29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68">
        <f t="shared" si="1"/>
        <v>0</v>
      </c>
      <c r="U44" s="105">
        <f>IF(Паспорт!P47&gt;0,Паспорт!P47,U43)</f>
        <v>34.72</v>
      </c>
      <c r="V44" s="24"/>
      <c r="W44" s="107"/>
      <c r="X44" s="93"/>
      <c r="Y44" s="93"/>
    </row>
    <row r="45" spans="2:25" ht="15.75">
      <c r="B45" s="108">
        <v>30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68">
        <f t="shared" si="1"/>
        <v>0</v>
      </c>
      <c r="U45" s="105">
        <f>IF(Паспорт!P48&gt;0,Паспорт!P48,U44)</f>
        <v>34.72</v>
      </c>
      <c r="V45" s="24"/>
      <c r="W45" s="107"/>
      <c r="X45" s="93"/>
      <c r="Y45" s="93"/>
    </row>
    <row r="46" spans="2:25" ht="15.75">
      <c r="B46" s="108">
        <v>31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68">
        <f t="shared" si="0"/>
        <v>0</v>
      </c>
      <c r="U46" s="105">
        <f>IF(Паспорт!P49&gt;0,Паспорт!P49,U45)</f>
        <v>34.72</v>
      </c>
      <c r="V46" s="28"/>
      <c r="W46" s="107"/>
      <c r="X46" s="93"/>
      <c r="Y46" s="93"/>
    </row>
    <row r="47" spans="2:25" ht="47.25">
      <c r="B47" s="108" t="s">
        <v>42</v>
      </c>
      <c r="C47" s="109">
        <f aca="true" t="shared" si="2" ref="C47:T47">SUM(C16:C46)</f>
        <v>438961.60000000003</v>
      </c>
      <c r="D47" s="109">
        <f t="shared" si="2"/>
        <v>104769.9</v>
      </c>
      <c r="E47" s="109">
        <f t="shared" si="2"/>
        <v>740523.8</v>
      </c>
      <c r="F47" s="109">
        <f t="shared" si="2"/>
        <v>381064.1</v>
      </c>
      <c r="G47" s="109">
        <f t="shared" si="2"/>
        <v>367841.4000000001</v>
      </c>
      <c r="H47" s="109">
        <f t="shared" si="2"/>
        <v>457978.14070000005</v>
      </c>
      <c r="I47" s="109">
        <f t="shared" si="2"/>
        <v>436560.7</v>
      </c>
      <c r="J47" s="109">
        <f t="shared" si="2"/>
        <v>107523.2</v>
      </c>
      <c r="K47" s="109">
        <f t="shared" si="2"/>
        <v>160633.8</v>
      </c>
      <c r="L47" s="109">
        <f t="shared" si="2"/>
        <v>1022313.2000000001</v>
      </c>
      <c r="M47" s="109">
        <f t="shared" si="2"/>
        <v>1387371.5</v>
      </c>
      <c r="N47" s="109">
        <f t="shared" si="2"/>
        <v>311799</v>
      </c>
      <c r="O47" s="109">
        <f>SUM(O16:O46)</f>
        <v>331517.2421</v>
      </c>
      <c r="P47" s="109">
        <f t="shared" si="2"/>
        <v>197828.30000000005</v>
      </c>
      <c r="Q47" s="109">
        <f t="shared" si="2"/>
        <v>99359.49999999999</v>
      </c>
      <c r="R47" s="109">
        <f t="shared" si="2"/>
        <v>201731.7</v>
      </c>
      <c r="S47" s="109">
        <f t="shared" si="2"/>
        <v>10152.8</v>
      </c>
      <c r="T47" s="70">
        <f t="shared" si="2"/>
        <v>6757929.8828</v>
      </c>
      <c r="U47" s="71">
        <f>SUMPRODUCT(U16:U46,T16:T46)/SUM(T16:T46)</f>
        <v>32.2704885197441</v>
      </c>
      <c r="V47" s="27"/>
      <c r="W47" s="166"/>
      <c r="X47" s="166"/>
      <c r="Y47" s="93"/>
    </row>
    <row r="48" spans="2:25" ht="15.75"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3"/>
      <c r="U48" s="114"/>
      <c r="V48" s="27"/>
      <c r="W48" s="110"/>
      <c r="X48" s="110"/>
      <c r="Y48" s="93"/>
    </row>
    <row r="49" spans="2:25" ht="15.75"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3"/>
      <c r="U49" s="114"/>
      <c r="V49" s="27"/>
      <c r="W49" s="110"/>
      <c r="X49" s="110"/>
      <c r="Y49" s="93"/>
    </row>
    <row r="50" spans="2:25" ht="15.7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3"/>
      <c r="Y50" s="93"/>
    </row>
    <row r="51" spans="2:25" ht="15.75">
      <c r="B51" s="115"/>
      <c r="C51" s="116" t="s">
        <v>81</v>
      </c>
      <c r="D51" s="116"/>
      <c r="E51" s="116"/>
      <c r="F51" s="116"/>
      <c r="G51" s="116"/>
      <c r="H51" s="116"/>
      <c r="I51" s="116"/>
      <c r="J51" s="116"/>
      <c r="K51" s="116"/>
      <c r="L51" s="151" t="s">
        <v>86</v>
      </c>
      <c r="M51" s="151"/>
      <c r="N51" s="116"/>
      <c r="O51" s="116"/>
      <c r="P51" s="116"/>
      <c r="Q51" s="116"/>
      <c r="R51" s="116"/>
      <c r="S51" s="116"/>
      <c r="T51" s="129">
        <v>42675</v>
      </c>
      <c r="U51" s="116"/>
      <c r="V51" s="117"/>
      <c r="W51" s="94"/>
      <c r="X51" s="93"/>
      <c r="Y51" s="93"/>
    </row>
    <row r="52" spans="2:25" ht="15.75">
      <c r="B52" s="93"/>
      <c r="C52" s="93"/>
      <c r="D52" s="93" t="s">
        <v>39</v>
      </c>
      <c r="E52" s="93"/>
      <c r="F52" s="93"/>
      <c r="G52" s="93"/>
      <c r="H52" s="93"/>
      <c r="I52" s="93"/>
      <c r="J52" s="93"/>
      <c r="K52" s="93"/>
      <c r="L52" s="93"/>
      <c r="M52" s="118" t="s">
        <v>30</v>
      </c>
      <c r="N52" s="118"/>
      <c r="O52" s="93"/>
      <c r="P52" s="93"/>
      <c r="Q52" s="93" t="s">
        <v>0</v>
      </c>
      <c r="R52" s="93"/>
      <c r="S52" s="93"/>
      <c r="T52" s="93" t="s">
        <v>17</v>
      </c>
      <c r="U52" s="93"/>
      <c r="V52" s="93"/>
      <c r="W52" s="94"/>
      <c r="X52" s="93"/>
      <c r="Y52" s="93"/>
    </row>
    <row r="53" spans="2:25" ht="15.7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118"/>
      <c r="N53" s="118"/>
      <c r="O53" s="93"/>
      <c r="P53" s="93"/>
      <c r="Q53" s="93"/>
      <c r="R53" s="93"/>
      <c r="S53" s="93"/>
      <c r="T53" s="93"/>
      <c r="U53" s="93"/>
      <c r="V53" s="93"/>
      <c r="W53" s="94"/>
      <c r="X53" s="93"/>
      <c r="Y53" s="93"/>
    </row>
    <row r="54" spans="2:25" ht="15.75">
      <c r="B54" s="93"/>
      <c r="C54" s="116" t="s">
        <v>45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51" t="s">
        <v>85</v>
      </c>
      <c r="N54" s="151"/>
      <c r="O54" s="116"/>
      <c r="P54" s="116"/>
      <c r="Q54" s="116"/>
      <c r="R54" s="116"/>
      <c r="S54" s="116"/>
      <c r="T54" s="129">
        <v>42675</v>
      </c>
      <c r="U54" s="116"/>
      <c r="V54" s="120"/>
      <c r="W54" s="94"/>
      <c r="X54" s="93"/>
      <c r="Y54" s="93"/>
    </row>
    <row r="55" spans="2:25" ht="15.75">
      <c r="B55" s="93"/>
      <c r="C55" s="93"/>
      <c r="D55" s="93" t="s">
        <v>40</v>
      </c>
      <c r="E55" s="93"/>
      <c r="F55" s="93"/>
      <c r="G55" s="93"/>
      <c r="H55" s="93"/>
      <c r="I55" s="93"/>
      <c r="J55" s="93"/>
      <c r="K55" s="93"/>
      <c r="L55" s="93"/>
      <c r="M55" s="93" t="s">
        <v>30</v>
      </c>
      <c r="N55" s="93"/>
      <c r="O55" s="93"/>
      <c r="P55" s="93"/>
      <c r="Q55" s="93" t="s">
        <v>0</v>
      </c>
      <c r="R55" s="93"/>
      <c r="S55" s="93"/>
      <c r="T55" s="93" t="s">
        <v>17</v>
      </c>
      <c r="U55" s="93"/>
      <c r="V55" s="93"/>
      <c r="W55" s="94"/>
      <c r="X55" s="93"/>
      <c r="Y55" s="93"/>
    </row>
    <row r="56" spans="2:25" ht="15.7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4"/>
      <c r="X56" s="93"/>
      <c r="Y56" s="93"/>
    </row>
    <row r="57" spans="2:25" ht="15.7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4"/>
      <c r="X57" s="93"/>
      <c r="Y57" s="93"/>
    </row>
  </sheetData>
  <sheetProtection/>
  <mergeCells count="29">
    <mergeCell ref="B6:Y6"/>
    <mergeCell ref="B8:Y8"/>
    <mergeCell ref="B9:Y9"/>
    <mergeCell ref="B10:Y10"/>
    <mergeCell ref="S13:S15"/>
    <mergeCell ref="P13:P15"/>
    <mergeCell ref="W47:X47"/>
    <mergeCell ref="M13:M15"/>
    <mergeCell ref="N13:N15"/>
    <mergeCell ref="O13:O15"/>
    <mergeCell ref="T12:T15"/>
    <mergeCell ref="U12:U15"/>
    <mergeCell ref="C5:U5"/>
    <mergeCell ref="B12:B15"/>
    <mergeCell ref="C12:S12"/>
    <mergeCell ref="Q13:Q15"/>
    <mergeCell ref="R13:R15"/>
    <mergeCell ref="C13:C15"/>
    <mergeCell ref="G13:G15"/>
    <mergeCell ref="H13:H15"/>
    <mergeCell ref="I13:I15"/>
    <mergeCell ref="L13:L15"/>
    <mergeCell ref="M54:N54"/>
    <mergeCell ref="L51:M51"/>
    <mergeCell ref="J13:J15"/>
    <mergeCell ref="D13:D15"/>
    <mergeCell ref="E13:E15"/>
    <mergeCell ref="F13:F15"/>
    <mergeCell ref="K13:K15"/>
  </mergeCells>
  <printOptions/>
  <pageMargins left="0.25" right="0.25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UTG</cp:lastModifiedBy>
  <cp:lastPrinted>2016-11-01T14:13:25Z</cp:lastPrinted>
  <dcterms:created xsi:type="dcterms:W3CDTF">2010-01-29T08:37:16Z</dcterms:created>
  <dcterms:modified xsi:type="dcterms:W3CDTF">2016-11-01T14:13:52Z</dcterms:modified>
  <cp:category/>
  <cp:version/>
  <cp:contentType/>
  <cp:contentStatus/>
</cp:coreProperties>
</file>