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<sst xmlns="http://schemas.openxmlformats.org/spreadsheetml/2006/main" count="91" uniqueCount="77">
  <si>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</si>
  <si>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</si>
  <si>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</si>
  <si>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</si>
  <si>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</si>
  <si>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</si>
  <si>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</si>
  <si>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</si>
  <si>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</si>
  <si>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</si>
  <si>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</si>
  <si>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</si>
  <si>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</si>
  <si>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</si>
  <si>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</si>
  <si>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</si>
  <si>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</si>
  <si>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</si>
  <si>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</si>
  <si>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</si>
  <si>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</si>
  <si>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</si>
  <si>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</si>
  <si>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</si>
  <si>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</si>
  <si>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</si>
  <si>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</si>
  <si>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</si>
  <si>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</si>
  <si>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</si>
  <si>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</si>
  <si>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</si>
  <si>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</si>
  <si>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</si>
  <si>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</si>
  <si>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</si>
  <si>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</si>
  <si>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</si>
  <si>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</si>
  <si>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</si>
  <si>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</si>
  <si>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</si>
  <si>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</si>
  <si>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</si>
  <si>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</si>
  <si>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>Начальник  Криворізького ЛВУМГ                                                                  Р.В.Матвієнко                                                                                                             1.11.2016р.</t>
  </si>
  <si>
    <t xml:space="preserve">  О.Г.Степанова                                                                                                             1.11.2016р.</t>
  </si>
  <si>
    <t>&lt;0,0001</t>
  </si>
  <si>
    <t>*</t>
  </si>
  <si>
    <t>* прибор в повірці</t>
  </si>
  <si>
    <t>відсутні</t>
  </si>
  <si>
    <t xml:space="preserve">Маса механічних домішок, г/ 100м³                    </t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</si>
  <si>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01.10.2016 по 31.10.2016 р. </t>
    </r>
  </si>
  <si>
    <t>Додаток до Паспорту фізико-хімічних показників природного газу</t>
  </si>
  <si>
    <t xml:space="preserve">  переданого  УМГ "ХАРКІВТРАНСГАЗ" Криворізьким ЛВУМГ по ГРС смт.Радушне,ГРС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</si>
  <si>
    <t xml:space="preserve">  по  магістральному  газопрову   ШДО,ШДКРІ за період з   01.10.2016 по 31.10.2016 р. 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</si>
  <si>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</si>
  <si>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</si>
  <si>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</si>
  <si>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 смт Радушне</t>
  </si>
  <si>
    <t>ГРС Кірове</t>
  </si>
  <si>
    <t>ГРС с Родіонівка</t>
  </si>
  <si>
    <t>ГРС с Гейківка</t>
  </si>
  <si>
    <t>ГРС 4 смт Широке</t>
  </si>
  <si>
    <t>ГРС с Андріївка</t>
  </si>
  <si>
    <t>ГРС с Зелена Балка</t>
  </si>
  <si>
    <t>ГРС Марфівка</t>
  </si>
  <si>
    <t>ГРС с Карпівка</t>
  </si>
  <si>
    <t>ГРС с Степове</t>
  </si>
  <si>
    <t>ГРС 6 м Кривий Ріг</t>
  </si>
  <si>
    <t xml:space="preserve">Начальник  Криворізького    ЛВУМГ  </t>
  </si>
  <si>
    <t>Р.В.Матвієнко</t>
  </si>
  <si>
    <t>Керівник підрозділу підприємства</t>
  </si>
  <si>
    <t xml:space="preserve">       прізвище</t>
  </si>
  <si>
    <t>Начальник служби ГВ та М</t>
  </si>
  <si>
    <t>Ю.А.Байда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</si>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</sst>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6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77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textRotation="90" wrapText="1"/>
    </xf>
    <xf numFmtId="0" fontId="14" fillId="0" borderId="17" xfId="0" applyNumberFormat="1" applyFont="1" applyBorder="1" applyAlignment="1">
      <alignment horizontal="center" vertical="center"/>
    </xf>
    <xf numFmtId="180" fontId="21" fillId="0" borderId="16" xfId="0" applyNumberFormat="1" applyFont="1" applyBorder="1" applyAlignment="1">
      <alignment horizontal="center"/>
    </xf>
    <xf numFmtId="180" fontId="22" fillId="0" borderId="18" xfId="0" applyNumberFormat="1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/>
    </xf>
    <xf numFmtId="180" fontId="22" fillId="0" borderId="21" xfId="0" applyNumberFormat="1" applyFont="1" applyBorder="1" applyAlignment="1">
      <alignment horizont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180" fontId="23" fillId="0" borderId="23" xfId="0" applyNumberFormat="1" applyFont="1" applyBorder="1" applyAlignment="1">
      <alignment horizontal="center" vertical="center" wrapText="1"/>
    </xf>
    <xf numFmtId="180" fontId="22" fillId="0" borderId="24" xfId="0" applyNumberFormat="1" applyFont="1" applyBorder="1" applyAlignment="1">
      <alignment horizontal="center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top" wrapText="1"/>
    </xf>
    <xf numFmtId="178" fontId="21" fillId="0" borderId="16" xfId="0" applyNumberFormat="1" applyFont="1" applyBorder="1" applyAlignment="1">
      <alignment horizontal="center" wrapText="1"/>
    </xf>
    <xf numFmtId="177" fontId="21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4" fillId="0" borderId="28" xfId="0" applyFont="1" applyBorder="1" applyAlignment="1">
      <alignment horizontal="center" textRotation="90" wrapText="1"/>
    </xf>
    <xf numFmtId="0" fontId="14" fillId="0" borderId="29" xfId="0" applyFont="1" applyBorder="1" applyAlignment="1">
      <alignment horizontal="center" textRotation="90" wrapText="1"/>
    </xf>
    <xf numFmtId="0" fontId="14" fillId="0" borderId="30" xfId="0" applyFont="1" applyBorder="1" applyAlignment="1">
      <alignment horizontal="center" textRotation="90" wrapText="1"/>
    </xf>
    <xf numFmtId="0" fontId="14" fillId="0" borderId="26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26" xfId="0" applyFont="1" applyBorder="1" applyAlignment="1">
      <alignment textRotation="90" wrapText="1"/>
    </xf>
    <xf numFmtId="0" fontId="6" fillId="0" borderId="27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2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25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B1">
      <selection activeCell="P15" sqref="P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100"/>
      <c r="X2" s="101"/>
      <c r="Y2" s="101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106" t="s">
        <v>32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2:27" ht="38.25" customHeight="1">
      <c r="B7" s="102" t="s">
        <v>44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21.75" customHeight="1">
      <c r="B8" s="104" t="s">
        <v>52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108" t="s">
        <v>17</v>
      </c>
      <c r="C9" s="97" t="s">
        <v>33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93"/>
      <c r="P9" s="94"/>
      <c r="Q9" s="94"/>
      <c r="R9" s="95"/>
      <c r="S9" s="95"/>
      <c r="T9" s="96"/>
      <c r="U9" s="88" t="s">
        <v>30</v>
      </c>
      <c r="V9" s="91" t="s">
        <v>31</v>
      </c>
      <c r="W9" s="92" t="s">
        <v>51</v>
      </c>
      <c r="X9" s="92" t="s">
        <v>39</v>
      </c>
      <c r="Y9" s="92" t="s">
        <v>40</v>
      </c>
      <c r="Z9" s="4"/>
      <c r="AB9" s="7"/>
      <c r="AC9"/>
    </row>
    <row r="10" spans="2:29" ht="48.75" customHeight="1">
      <c r="B10" s="109"/>
      <c r="C10" s="79" t="s">
        <v>18</v>
      </c>
      <c r="D10" s="79" t="s">
        <v>19</v>
      </c>
      <c r="E10" s="79" t="s">
        <v>20</v>
      </c>
      <c r="F10" s="79" t="s">
        <v>21</v>
      </c>
      <c r="G10" s="79" t="s">
        <v>22</v>
      </c>
      <c r="H10" s="79" t="s">
        <v>23</v>
      </c>
      <c r="I10" s="79" t="s">
        <v>24</v>
      </c>
      <c r="J10" s="79" t="s">
        <v>25</v>
      </c>
      <c r="K10" s="79" t="s">
        <v>26</v>
      </c>
      <c r="L10" s="79" t="s">
        <v>27</v>
      </c>
      <c r="M10" s="83" t="s">
        <v>28</v>
      </c>
      <c r="N10" s="83" t="s">
        <v>29</v>
      </c>
      <c r="O10" s="83" t="s">
        <v>13</v>
      </c>
      <c r="P10" s="80" t="s">
        <v>37</v>
      </c>
      <c r="Q10" s="83" t="s">
        <v>38</v>
      </c>
      <c r="R10" s="83" t="s">
        <v>14</v>
      </c>
      <c r="S10" s="83" t="s">
        <v>15</v>
      </c>
      <c r="T10" s="83" t="s">
        <v>16</v>
      </c>
      <c r="U10" s="89"/>
      <c r="V10" s="84"/>
      <c r="W10" s="92"/>
      <c r="X10" s="92"/>
      <c r="Y10" s="92"/>
      <c r="Z10" s="4"/>
      <c r="AB10" s="7"/>
      <c r="AC10"/>
    </row>
    <row r="11" spans="2:29" ht="15.75" customHeight="1">
      <c r="B11" s="10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4"/>
      <c r="N11" s="84"/>
      <c r="O11" s="84"/>
      <c r="P11" s="81"/>
      <c r="Q11" s="111"/>
      <c r="R11" s="84"/>
      <c r="S11" s="84"/>
      <c r="T11" s="84"/>
      <c r="U11" s="89"/>
      <c r="V11" s="84"/>
      <c r="W11" s="92"/>
      <c r="X11" s="92"/>
      <c r="Y11" s="92"/>
      <c r="Z11" s="4"/>
      <c r="AB11" s="7"/>
      <c r="AC11"/>
    </row>
    <row r="12" spans="2:29" ht="21" customHeight="1">
      <c r="B12" s="11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5"/>
      <c r="N12" s="85"/>
      <c r="O12" s="85"/>
      <c r="P12" s="82"/>
      <c r="Q12" s="112"/>
      <c r="R12" s="85"/>
      <c r="S12" s="85"/>
      <c r="T12" s="85"/>
      <c r="U12" s="90"/>
      <c r="V12" s="85"/>
      <c r="W12" s="92"/>
      <c r="X12" s="92"/>
      <c r="Y12" s="92"/>
      <c r="Z12" s="4"/>
      <c r="AB12" s="7"/>
      <c r="AC12"/>
    </row>
    <row r="13" spans="2:28" s="10" customFormat="1" ht="12.75">
      <c r="B13" s="9">
        <v>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1"/>
      <c r="R13" s="30"/>
      <c r="S13" s="31"/>
      <c r="T13" s="30"/>
      <c r="U13" s="32"/>
      <c r="V13" s="33"/>
      <c r="W13" s="34"/>
      <c r="X13" s="29"/>
      <c r="Y13" s="2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9">
        <v>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1"/>
      <c r="R14" s="30"/>
      <c r="S14" s="31"/>
      <c r="T14" s="36"/>
      <c r="U14" s="32"/>
      <c r="V14" s="37"/>
      <c r="W14" s="38"/>
      <c r="X14" s="39"/>
      <c r="Y14" s="3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9">
        <v>3</v>
      </c>
      <c r="C15" s="32">
        <v>95.2425</v>
      </c>
      <c r="D15" s="32">
        <v>2.6672</v>
      </c>
      <c r="E15" s="35">
        <v>0.8362</v>
      </c>
      <c r="F15" s="35">
        <v>0.1242</v>
      </c>
      <c r="G15" s="35">
        <v>0.1259</v>
      </c>
      <c r="H15" s="35">
        <v>0.0091</v>
      </c>
      <c r="I15" s="35">
        <v>0.0246</v>
      </c>
      <c r="J15" s="35">
        <v>0.0174</v>
      </c>
      <c r="K15" s="35">
        <v>0.0134</v>
      </c>
      <c r="L15" s="35">
        <v>0.0085</v>
      </c>
      <c r="M15" s="35">
        <v>0.7411</v>
      </c>
      <c r="N15" s="35">
        <v>0.19</v>
      </c>
      <c r="O15" s="35">
        <v>0.7056</v>
      </c>
      <c r="P15" s="36">
        <v>34.51</v>
      </c>
      <c r="Q15" s="31">
        <f aca="true" t="shared" si="1" ref="Q15:Q43">1000*P15/4.1868</f>
        <v>8242.571892614886</v>
      </c>
      <c r="R15" s="30">
        <v>38.24</v>
      </c>
      <c r="S15" s="31">
        <f aca="true" t="shared" si="2" ref="S15:S43">1000*R15/4.1868</f>
        <v>9133.467087035446</v>
      </c>
      <c r="T15" s="36">
        <v>49.96</v>
      </c>
      <c r="U15" s="32">
        <v>-14.1</v>
      </c>
      <c r="V15" s="38">
        <v>-9.5</v>
      </c>
      <c r="W15" s="40"/>
      <c r="X15" s="39"/>
      <c r="Y15" s="39"/>
      <c r="AA15" s="11">
        <f t="shared" si="0"/>
        <v>100.00010000000002</v>
      </c>
      <c r="AB15" s="12" t="str">
        <f>IF(AA15=100,"ОК"," ")</f>
        <v> </v>
      </c>
    </row>
    <row r="16" spans="2:28" s="10" customFormat="1" ht="12.75">
      <c r="B16" s="9">
        <v>4</v>
      </c>
      <c r="C16" s="29">
        <v>95.5157</v>
      </c>
      <c r="D16" s="29">
        <v>2.4623</v>
      </c>
      <c r="E16" s="29">
        <v>0.8016</v>
      </c>
      <c r="F16" s="29">
        <v>0.1249</v>
      </c>
      <c r="G16" s="29">
        <v>0.1287</v>
      </c>
      <c r="H16" s="29">
        <v>0.0078</v>
      </c>
      <c r="I16" s="29">
        <v>0.026</v>
      </c>
      <c r="J16" s="29">
        <v>0.0189</v>
      </c>
      <c r="K16" s="29">
        <v>0.0124</v>
      </c>
      <c r="L16" s="29">
        <v>0.0073</v>
      </c>
      <c r="M16" s="29">
        <v>0.6981</v>
      </c>
      <c r="N16" s="29">
        <v>0.1964</v>
      </c>
      <c r="O16" s="29">
        <v>0.7039</v>
      </c>
      <c r="P16" s="30">
        <v>34.46</v>
      </c>
      <c r="Q16" s="31">
        <f t="shared" si="1"/>
        <v>8230.62959778351</v>
      </c>
      <c r="R16" s="30">
        <v>38.18</v>
      </c>
      <c r="S16" s="31">
        <f t="shared" si="2"/>
        <v>9119.136333237795</v>
      </c>
      <c r="T16" s="30">
        <v>49.95</v>
      </c>
      <c r="U16" s="32"/>
      <c r="V16" s="37"/>
      <c r="W16" s="40" t="s">
        <v>50</v>
      </c>
      <c r="X16" s="29"/>
      <c r="Y16" s="34"/>
      <c r="AA16" s="11">
        <f>SUM(C16:N16)</f>
        <v>100.00009999999997</v>
      </c>
      <c r="AB16" s="12" t="str">
        <f>IF(AA16=100,"ОК"," ")</f>
        <v> </v>
      </c>
    </row>
    <row r="17" spans="2:28" s="10" customFormat="1" ht="12.75">
      <c r="B17" s="9">
        <v>5</v>
      </c>
      <c r="C17" s="29">
        <v>95.3959</v>
      </c>
      <c r="D17" s="29">
        <v>2.537</v>
      </c>
      <c r="E17" s="29">
        <v>0.8275</v>
      </c>
      <c r="F17" s="29">
        <v>0.1301</v>
      </c>
      <c r="G17" s="29">
        <v>0.134</v>
      </c>
      <c r="H17" s="29">
        <v>0.0049</v>
      </c>
      <c r="I17" s="29">
        <v>0.0267</v>
      </c>
      <c r="J17" s="29">
        <v>0.0193</v>
      </c>
      <c r="K17" s="29">
        <v>0.015</v>
      </c>
      <c r="L17" s="29">
        <v>0.007</v>
      </c>
      <c r="M17" s="29">
        <v>0.6968</v>
      </c>
      <c r="N17" s="29">
        <v>0.2057</v>
      </c>
      <c r="O17" s="29">
        <v>0.705</v>
      </c>
      <c r="P17" s="30">
        <v>34.5</v>
      </c>
      <c r="Q17" s="31">
        <f t="shared" si="1"/>
        <v>8240.18343364861</v>
      </c>
      <c r="R17" s="30">
        <v>38.23</v>
      </c>
      <c r="S17" s="31">
        <f t="shared" si="2"/>
        <v>9131.07862806917</v>
      </c>
      <c r="T17" s="30">
        <v>49.96</v>
      </c>
      <c r="U17" s="41"/>
      <c r="V17" s="28"/>
      <c r="W17" s="40"/>
      <c r="X17" s="39">
        <v>0.0022</v>
      </c>
      <c r="Y17" s="39" t="s">
        <v>47</v>
      </c>
      <c r="AA17" s="11">
        <f>SUM(C17:N17)</f>
        <v>99.99990000000001</v>
      </c>
      <c r="AB17" s="12" t="str">
        <f>IF(AA17=100,"ОК"," ")</f>
        <v> </v>
      </c>
    </row>
    <row r="18" spans="2:28" s="10" customFormat="1" ht="12.75">
      <c r="B18" s="9">
        <v>6</v>
      </c>
      <c r="C18" s="29">
        <v>95.3427</v>
      </c>
      <c r="D18" s="29">
        <v>2.568</v>
      </c>
      <c r="E18" s="29">
        <v>0.8359</v>
      </c>
      <c r="F18" s="29">
        <v>0.131</v>
      </c>
      <c r="G18" s="29">
        <v>0.1354</v>
      </c>
      <c r="H18" s="29">
        <v>0.0094</v>
      </c>
      <c r="I18" s="29">
        <v>0.0272</v>
      </c>
      <c r="J18" s="29">
        <v>0.0194</v>
      </c>
      <c r="K18" s="29">
        <v>0.0145</v>
      </c>
      <c r="L18" s="29">
        <v>0.0072</v>
      </c>
      <c r="M18" s="29">
        <v>0.6955</v>
      </c>
      <c r="N18" s="29">
        <v>0.2138</v>
      </c>
      <c r="O18" s="29">
        <v>0.7055</v>
      </c>
      <c r="P18" s="30">
        <v>34.51</v>
      </c>
      <c r="Q18" s="31">
        <f t="shared" si="1"/>
        <v>8242.571892614886</v>
      </c>
      <c r="R18" s="30">
        <v>38.24</v>
      </c>
      <c r="S18" s="31">
        <f t="shared" si="2"/>
        <v>9133.467087035446</v>
      </c>
      <c r="T18" s="30">
        <v>49.97</v>
      </c>
      <c r="U18" s="39"/>
      <c r="V18" s="39"/>
      <c r="W18" s="40"/>
      <c r="X18" s="29"/>
      <c r="Y18" s="29"/>
      <c r="AA18" s="11">
        <f t="shared" si="0"/>
        <v>99.99999999999999</v>
      </c>
      <c r="AB18" s="12"/>
    </row>
    <row r="19" spans="2:28" s="10" customFormat="1" ht="12.75">
      <c r="B19" s="9">
        <v>7</v>
      </c>
      <c r="C19" s="29">
        <v>95.3464</v>
      </c>
      <c r="D19" s="29">
        <v>2.5654</v>
      </c>
      <c r="E19" s="29">
        <v>0.8331</v>
      </c>
      <c r="F19" s="29">
        <v>0.1299</v>
      </c>
      <c r="G19" s="29">
        <v>0.1334</v>
      </c>
      <c r="H19" s="29">
        <v>0.0079</v>
      </c>
      <c r="I19" s="29">
        <v>0.0269</v>
      </c>
      <c r="J19" s="29">
        <v>0.0195</v>
      </c>
      <c r="K19" s="29">
        <v>0.0161</v>
      </c>
      <c r="L19" s="29">
        <v>0.0063</v>
      </c>
      <c r="M19" s="29">
        <v>0.7003</v>
      </c>
      <c r="N19" s="29">
        <v>0.2148</v>
      </c>
      <c r="O19" s="29">
        <v>0.7055</v>
      </c>
      <c r="P19" s="30">
        <v>34.51</v>
      </c>
      <c r="Q19" s="31">
        <f t="shared" si="1"/>
        <v>8242.571892614886</v>
      </c>
      <c r="R19" s="30">
        <v>38.24</v>
      </c>
      <c r="S19" s="31">
        <f t="shared" si="2"/>
        <v>9133.467087035446</v>
      </c>
      <c r="T19" s="30">
        <v>49.96</v>
      </c>
      <c r="U19" s="39"/>
      <c r="V19" s="39"/>
      <c r="W19" s="40"/>
      <c r="X19" s="39"/>
      <c r="Y19" s="39"/>
      <c r="AA19" s="11">
        <f t="shared" si="0"/>
        <v>99.99999999999999</v>
      </c>
      <c r="AB19" s="12"/>
    </row>
    <row r="20" spans="2:28" s="10" customFormat="1" ht="12.75">
      <c r="B20" s="9">
        <v>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/>
      <c r="R20" s="30"/>
      <c r="S20" s="31"/>
      <c r="T20" s="30"/>
      <c r="U20" s="32"/>
      <c r="V20" s="38"/>
      <c r="W20" s="40"/>
      <c r="X20" s="39"/>
      <c r="Y20" s="39"/>
      <c r="AA20" s="11">
        <f t="shared" si="0"/>
        <v>0</v>
      </c>
      <c r="AB20" s="12"/>
    </row>
    <row r="21" spans="2:28" s="10" customFormat="1" ht="12.75">
      <c r="B21" s="9">
        <v>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1"/>
      <c r="R21" s="30"/>
      <c r="S21" s="31"/>
      <c r="T21" s="30"/>
      <c r="U21" s="32"/>
      <c r="V21" s="38"/>
      <c r="W21" s="34"/>
      <c r="X21" s="39"/>
      <c r="Y21" s="38"/>
      <c r="AA21" s="11">
        <f t="shared" si="0"/>
        <v>0</v>
      </c>
      <c r="AB21" s="12"/>
    </row>
    <row r="22" spans="2:28" s="10" customFormat="1" ht="12.75">
      <c r="B22" s="9">
        <v>10</v>
      </c>
      <c r="C22" s="29">
        <v>95.5045</v>
      </c>
      <c r="D22" s="29">
        <v>2.4978</v>
      </c>
      <c r="E22" s="29">
        <v>0.8044</v>
      </c>
      <c r="F22" s="29">
        <v>0.1256</v>
      </c>
      <c r="G22" s="29">
        <v>0.125</v>
      </c>
      <c r="H22" s="29">
        <v>0.0085</v>
      </c>
      <c r="I22" s="29">
        <v>0.0245</v>
      </c>
      <c r="J22" s="29">
        <v>0.0176</v>
      </c>
      <c r="K22" s="29">
        <v>0.0111</v>
      </c>
      <c r="L22" s="29">
        <v>0.0059</v>
      </c>
      <c r="M22" s="29">
        <v>0.685</v>
      </c>
      <c r="N22" s="29">
        <v>0.1901</v>
      </c>
      <c r="O22" s="29">
        <v>0.7039</v>
      </c>
      <c r="P22" s="30">
        <v>34.47</v>
      </c>
      <c r="Q22" s="31">
        <f t="shared" si="1"/>
        <v>8233.018056749785</v>
      </c>
      <c r="R22" s="30">
        <v>38.2</v>
      </c>
      <c r="S22" s="31">
        <f t="shared" si="2"/>
        <v>9123.913251170345</v>
      </c>
      <c r="T22" s="30">
        <v>49.96</v>
      </c>
      <c r="U22" s="42"/>
      <c r="V22" s="39"/>
      <c r="W22" s="40"/>
      <c r="X22" s="39"/>
      <c r="Y22" s="29"/>
      <c r="AA22" s="11">
        <f t="shared" si="0"/>
        <v>100</v>
      </c>
      <c r="AB22" s="12"/>
    </row>
    <row r="23" spans="2:28" s="10" customFormat="1" ht="12.75">
      <c r="B23" s="9">
        <v>11</v>
      </c>
      <c r="C23" s="29">
        <v>95.5422</v>
      </c>
      <c r="D23" s="29">
        <v>2.4742</v>
      </c>
      <c r="E23" s="29">
        <v>0.7949</v>
      </c>
      <c r="F23" s="29">
        <v>0.1231</v>
      </c>
      <c r="G23" s="29">
        <v>0.1253</v>
      </c>
      <c r="H23" s="29">
        <v>0.0071</v>
      </c>
      <c r="I23" s="29">
        <v>0.0238</v>
      </c>
      <c r="J23" s="29">
        <v>0.017</v>
      </c>
      <c r="K23" s="29">
        <v>0.0106</v>
      </c>
      <c r="L23" s="29">
        <v>0.0066</v>
      </c>
      <c r="M23" s="29">
        <v>0.6805</v>
      </c>
      <c r="N23" s="29">
        <v>0.1948</v>
      </c>
      <c r="O23" s="29">
        <v>0.7036</v>
      </c>
      <c r="P23" s="30">
        <v>34.45</v>
      </c>
      <c r="Q23" s="31">
        <f t="shared" si="1"/>
        <v>8228.241138817235</v>
      </c>
      <c r="R23" s="30">
        <v>38.18</v>
      </c>
      <c r="S23" s="31">
        <f t="shared" si="2"/>
        <v>9119.136333237795</v>
      </c>
      <c r="T23" s="30">
        <v>49.95</v>
      </c>
      <c r="U23" s="41">
        <v>-15</v>
      </c>
      <c r="V23" s="50">
        <v>-10</v>
      </c>
      <c r="W23" s="34"/>
      <c r="X23" s="29">
        <v>0.006</v>
      </c>
      <c r="Y23" s="29" t="s">
        <v>47</v>
      </c>
      <c r="AA23" s="11">
        <f t="shared" si="0"/>
        <v>100.00009999999996</v>
      </c>
      <c r="AB23" s="12"/>
    </row>
    <row r="24" spans="2:28" s="10" customFormat="1" ht="12.75">
      <c r="B24" s="9">
        <v>12</v>
      </c>
      <c r="C24" s="29">
        <v>95.6051</v>
      </c>
      <c r="D24" s="29">
        <v>2.4318</v>
      </c>
      <c r="E24" s="29">
        <v>0.7829</v>
      </c>
      <c r="F24" s="29">
        <v>0.121</v>
      </c>
      <c r="G24" s="29">
        <v>0.1226</v>
      </c>
      <c r="H24" s="29">
        <v>0.0062</v>
      </c>
      <c r="I24" s="29">
        <v>0.0226</v>
      </c>
      <c r="J24" s="29">
        <v>0.0164</v>
      </c>
      <c r="K24" s="29">
        <v>0.0112</v>
      </c>
      <c r="L24" s="29">
        <v>0.0061</v>
      </c>
      <c r="M24" s="29">
        <v>0.6809</v>
      </c>
      <c r="N24" s="29">
        <v>0.1932</v>
      </c>
      <c r="O24" s="29">
        <v>0.703</v>
      </c>
      <c r="P24" s="30">
        <v>34.43</v>
      </c>
      <c r="Q24" s="31">
        <f t="shared" si="1"/>
        <v>8223.464220884685</v>
      </c>
      <c r="R24" s="30">
        <v>38.15</v>
      </c>
      <c r="S24" s="31">
        <f t="shared" si="2"/>
        <v>9111.97095633897</v>
      </c>
      <c r="T24" s="30">
        <v>49.94</v>
      </c>
      <c r="U24" s="39"/>
      <c r="V24" s="42"/>
      <c r="W24" s="40"/>
      <c r="X24" s="39"/>
      <c r="Y24" s="39"/>
      <c r="AA24" s="11">
        <f t="shared" si="0"/>
        <v>100</v>
      </c>
      <c r="AB24" s="12"/>
    </row>
    <row r="25" spans="2:28" s="10" customFormat="1" ht="12.75">
      <c r="B25" s="9">
        <v>13</v>
      </c>
      <c r="C25" s="29">
        <v>95.5352</v>
      </c>
      <c r="D25" s="29">
        <v>2.4637</v>
      </c>
      <c r="E25" s="29">
        <v>0.7968</v>
      </c>
      <c r="F25" s="29">
        <v>0.1226</v>
      </c>
      <c r="G25" s="29">
        <v>0.1259</v>
      </c>
      <c r="H25" s="29">
        <v>0.006</v>
      </c>
      <c r="I25" s="29">
        <v>0.0246</v>
      </c>
      <c r="J25" s="29">
        <v>0.0177</v>
      </c>
      <c r="K25" s="29">
        <v>0.0103</v>
      </c>
      <c r="L25" s="29">
        <v>0.0065</v>
      </c>
      <c r="M25" s="29">
        <v>0.6907</v>
      </c>
      <c r="N25" s="29">
        <v>0.2</v>
      </c>
      <c r="O25" s="29">
        <v>0.7036</v>
      </c>
      <c r="P25" s="30">
        <v>34.44</v>
      </c>
      <c r="Q25" s="31">
        <f t="shared" si="1"/>
        <v>8225.852679850961</v>
      </c>
      <c r="R25" s="30">
        <v>38.17</v>
      </c>
      <c r="S25" s="31">
        <f t="shared" si="2"/>
        <v>9116.747874271521</v>
      </c>
      <c r="T25" s="30">
        <v>49.94</v>
      </c>
      <c r="U25" s="39"/>
      <c r="V25" s="39"/>
      <c r="W25" s="34"/>
      <c r="X25" s="29"/>
      <c r="Y25" s="29"/>
      <c r="AA25" s="11">
        <f t="shared" si="0"/>
        <v>100.00000000000004</v>
      </c>
      <c r="AB25" s="12"/>
    </row>
    <row r="26" spans="2:28" s="10" customFormat="1" ht="12.75">
      <c r="B26" s="9">
        <v>14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1"/>
      <c r="R26" s="30"/>
      <c r="S26" s="31"/>
      <c r="T26" s="30"/>
      <c r="U26" s="39"/>
      <c r="V26" s="39"/>
      <c r="W26" s="40"/>
      <c r="X26" s="39"/>
      <c r="Y26" s="39"/>
      <c r="AA26" s="11">
        <f t="shared" si="0"/>
        <v>0</v>
      </c>
      <c r="AB26" s="12"/>
    </row>
    <row r="27" spans="2:28" s="10" customFormat="1" ht="12.75">
      <c r="B27" s="9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1"/>
      <c r="R27" s="30"/>
      <c r="S27" s="31"/>
      <c r="T27" s="30"/>
      <c r="U27" s="39"/>
      <c r="V27" s="39"/>
      <c r="W27" s="40"/>
      <c r="X27" s="39"/>
      <c r="Y27" s="31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1"/>
      <c r="R28" s="30"/>
      <c r="S28" s="31"/>
      <c r="T28" s="30"/>
      <c r="U28" s="39"/>
      <c r="V28" s="39"/>
      <c r="W28" s="43"/>
      <c r="X28" s="39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9">
        <v>95.8045</v>
      </c>
      <c r="D29" s="29">
        <v>2.2879</v>
      </c>
      <c r="E29" s="29">
        <v>0.7243</v>
      </c>
      <c r="F29" s="29">
        <v>0.1119</v>
      </c>
      <c r="G29" s="29">
        <v>0.1121</v>
      </c>
      <c r="H29" s="29">
        <v>0.0072</v>
      </c>
      <c r="I29" s="29">
        <v>0.0211</v>
      </c>
      <c r="J29" s="29">
        <v>0.0149</v>
      </c>
      <c r="K29" s="29">
        <v>0.0081</v>
      </c>
      <c r="L29" s="29">
        <v>0.0074</v>
      </c>
      <c r="M29" s="29">
        <v>0.7349</v>
      </c>
      <c r="N29" s="29">
        <v>0.1657</v>
      </c>
      <c r="O29" s="29">
        <v>0.701</v>
      </c>
      <c r="P29" s="30">
        <v>34.33</v>
      </c>
      <c r="Q29" s="31">
        <f t="shared" si="1"/>
        <v>8199.579631221935</v>
      </c>
      <c r="R29" s="30">
        <v>38.05</v>
      </c>
      <c r="S29" s="31">
        <f t="shared" si="2"/>
        <v>9088.086366676222</v>
      </c>
      <c r="T29" s="30">
        <v>49.87</v>
      </c>
      <c r="U29" s="39"/>
      <c r="V29" s="39"/>
      <c r="W29" s="43"/>
      <c r="X29" s="39"/>
      <c r="Y29" s="29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9">
        <v>95.6067</v>
      </c>
      <c r="D30" s="29">
        <v>2.4158</v>
      </c>
      <c r="E30" s="29">
        <v>0.7541</v>
      </c>
      <c r="F30" s="29">
        <v>0.1146</v>
      </c>
      <c r="G30" s="29">
        <v>0.1161</v>
      </c>
      <c r="H30" s="29">
        <v>0.0083</v>
      </c>
      <c r="I30" s="29">
        <v>0.0218</v>
      </c>
      <c r="J30" s="29">
        <v>0.0154</v>
      </c>
      <c r="K30" s="29">
        <v>0.0088</v>
      </c>
      <c r="L30" s="29">
        <v>0.0065</v>
      </c>
      <c r="M30" s="29">
        <v>0.7482</v>
      </c>
      <c r="N30" s="29">
        <v>0.1838</v>
      </c>
      <c r="O30" s="29">
        <v>0.7025</v>
      </c>
      <c r="P30" s="30">
        <v>34.38</v>
      </c>
      <c r="Q30" s="31">
        <f t="shared" si="1"/>
        <v>8211.52192605331</v>
      </c>
      <c r="R30" s="30">
        <v>38.1</v>
      </c>
      <c r="S30" s="31">
        <f t="shared" si="2"/>
        <v>9100.028661507595</v>
      </c>
      <c r="T30" s="30">
        <v>49.88</v>
      </c>
      <c r="U30" s="39">
        <v>-23.1</v>
      </c>
      <c r="V30" s="39">
        <v>-19.1</v>
      </c>
      <c r="W30" s="43"/>
      <c r="X30" s="39">
        <v>0.0004</v>
      </c>
      <c r="Y30" s="29" t="s">
        <v>47</v>
      </c>
      <c r="AA30" s="11">
        <f t="shared" si="0"/>
        <v>100.0001</v>
      </c>
      <c r="AB30" s="12"/>
    </row>
    <row r="31" spans="2:28" s="10" customFormat="1" ht="12.75">
      <c r="B31" s="13">
        <v>19</v>
      </c>
      <c r="C31" s="29">
        <v>93.1424</v>
      </c>
      <c r="D31" s="29">
        <v>4.0366</v>
      </c>
      <c r="E31" s="29">
        <v>1.0651</v>
      </c>
      <c r="F31" s="29">
        <v>0.1104</v>
      </c>
      <c r="G31" s="29">
        <v>0.1293</v>
      </c>
      <c r="H31" s="29">
        <v>0.0075</v>
      </c>
      <c r="I31" s="29">
        <v>0.0259</v>
      </c>
      <c r="J31" s="29">
        <v>0.0193</v>
      </c>
      <c r="K31" s="29">
        <v>0.0138</v>
      </c>
      <c r="L31" s="29">
        <v>0.0074</v>
      </c>
      <c r="M31" s="29">
        <v>1.2099</v>
      </c>
      <c r="N31" s="29">
        <v>0.2325</v>
      </c>
      <c r="O31" s="29">
        <v>0.719</v>
      </c>
      <c r="P31" s="30">
        <v>34.81</v>
      </c>
      <c r="Q31" s="31">
        <f t="shared" si="1"/>
        <v>8314.225661603134</v>
      </c>
      <c r="R31" s="30">
        <v>38.56</v>
      </c>
      <c r="S31" s="31">
        <f t="shared" si="2"/>
        <v>9209.897773956243</v>
      </c>
      <c r="T31" s="30">
        <v>49.9</v>
      </c>
      <c r="U31" s="39"/>
      <c r="V31" s="42"/>
      <c r="W31" s="43"/>
      <c r="X31" s="29"/>
      <c r="Y31" s="29"/>
      <c r="AA31" s="11">
        <f t="shared" si="0"/>
        <v>100.0001</v>
      </c>
      <c r="AB31" s="12"/>
    </row>
    <row r="32" spans="2:28" s="10" customFormat="1" ht="12.75">
      <c r="B32" s="13">
        <v>20</v>
      </c>
      <c r="C32" s="29">
        <v>95.5763</v>
      </c>
      <c r="D32" s="29">
        <v>2.4216</v>
      </c>
      <c r="E32" s="29">
        <v>0.7932</v>
      </c>
      <c r="F32" s="29">
        <v>0.1224</v>
      </c>
      <c r="G32" s="29">
        <v>0.1317</v>
      </c>
      <c r="H32" s="29">
        <v>0.0089</v>
      </c>
      <c r="I32" s="29">
        <v>0.0263</v>
      </c>
      <c r="J32" s="29">
        <v>0.0194</v>
      </c>
      <c r="K32" s="29">
        <v>0.0139</v>
      </c>
      <c r="L32" s="29">
        <v>0.0063</v>
      </c>
      <c r="M32" s="29">
        <v>0.682</v>
      </c>
      <c r="N32" s="29">
        <v>0.198</v>
      </c>
      <c r="O32" s="29">
        <v>0.7036</v>
      </c>
      <c r="P32" s="30">
        <v>34.45</v>
      </c>
      <c r="Q32" s="31">
        <f t="shared" si="1"/>
        <v>8228.241138817235</v>
      </c>
      <c r="R32" s="30">
        <v>38.18</v>
      </c>
      <c r="S32" s="31">
        <f t="shared" si="2"/>
        <v>9119.136333237795</v>
      </c>
      <c r="T32" s="30">
        <v>49.95</v>
      </c>
      <c r="U32" s="39"/>
      <c r="V32" s="39"/>
      <c r="W32" s="40"/>
      <c r="X32" s="29"/>
      <c r="Y32" s="29"/>
      <c r="AA32" s="11">
        <f t="shared" si="0"/>
        <v>100</v>
      </c>
      <c r="AB32" s="12"/>
    </row>
    <row r="33" spans="2:28" s="10" customFormat="1" ht="12.75">
      <c r="B33" s="13">
        <v>21</v>
      </c>
      <c r="C33" s="29">
        <v>95.5633</v>
      </c>
      <c r="D33" s="29">
        <v>2.4221</v>
      </c>
      <c r="E33" s="29">
        <v>0.8036</v>
      </c>
      <c r="F33" s="29">
        <v>0.1236</v>
      </c>
      <c r="G33" s="29">
        <v>0.1375</v>
      </c>
      <c r="H33" s="29">
        <v>0.0086</v>
      </c>
      <c r="I33" s="29">
        <v>0.0284</v>
      </c>
      <c r="J33" s="29">
        <v>0.0215</v>
      </c>
      <c r="K33" s="29">
        <v>0.016</v>
      </c>
      <c r="L33" s="29">
        <v>0.0062</v>
      </c>
      <c r="M33" s="29">
        <v>0.6801</v>
      </c>
      <c r="N33" s="29">
        <v>0.189</v>
      </c>
      <c r="O33" s="29">
        <v>0.7039</v>
      </c>
      <c r="P33" s="30">
        <v>34.47</v>
      </c>
      <c r="Q33" s="31">
        <f t="shared" si="1"/>
        <v>8233.018056749785</v>
      </c>
      <c r="R33" s="30">
        <v>38.2</v>
      </c>
      <c r="S33" s="31">
        <f t="shared" si="2"/>
        <v>9123.913251170345</v>
      </c>
      <c r="T33" s="30">
        <v>49.97</v>
      </c>
      <c r="U33" s="39"/>
      <c r="V33" s="39"/>
      <c r="W33" s="40"/>
      <c r="X33" s="39"/>
      <c r="Y33" s="31"/>
      <c r="AA33" s="11">
        <f t="shared" si="0"/>
        <v>99.99990000000001</v>
      </c>
      <c r="AB33" s="12"/>
    </row>
    <row r="34" spans="2:28" s="10" customFormat="1" ht="12.75">
      <c r="B34" s="13">
        <v>22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/>
      <c r="R34" s="30"/>
      <c r="S34" s="31"/>
      <c r="T34" s="30"/>
      <c r="U34" s="39"/>
      <c r="V34" s="42"/>
      <c r="W34" s="34"/>
      <c r="X34" s="39"/>
      <c r="Y34" s="38"/>
      <c r="AA34" s="11">
        <f t="shared" si="0"/>
        <v>0</v>
      </c>
      <c r="AB34" s="12"/>
    </row>
    <row r="35" spans="2:28" s="10" customFormat="1" ht="12.75">
      <c r="B35" s="13">
        <v>23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1"/>
      <c r="R35" s="30"/>
      <c r="S35" s="31"/>
      <c r="T35" s="30"/>
      <c r="U35" s="39"/>
      <c r="V35" s="39"/>
      <c r="W35" s="40"/>
      <c r="X35" s="39"/>
      <c r="Y35" s="29"/>
      <c r="AA35" s="11">
        <f t="shared" si="0"/>
        <v>0</v>
      </c>
      <c r="AB35" s="12"/>
    </row>
    <row r="36" spans="2:28" s="10" customFormat="1" ht="12.75">
      <c r="B36" s="13">
        <v>24</v>
      </c>
      <c r="C36" s="29">
        <v>95.7809</v>
      </c>
      <c r="D36" s="29">
        <v>2.3283</v>
      </c>
      <c r="E36" s="29">
        <v>0.7407</v>
      </c>
      <c r="F36" s="29">
        <v>0.1159</v>
      </c>
      <c r="G36" s="29">
        <v>0.1182</v>
      </c>
      <c r="H36" s="29">
        <v>0.0077</v>
      </c>
      <c r="I36" s="29">
        <v>0.0223</v>
      </c>
      <c r="J36" s="29">
        <v>0.0161</v>
      </c>
      <c r="K36" s="29">
        <v>0.0096</v>
      </c>
      <c r="L36" s="29">
        <v>0.0072</v>
      </c>
      <c r="M36" s="29">
        <v>0.673</v>
      </c>
      <c r="N36" s="29">
        <v>0.1803</v>
      </c>
      <c r="O36" s="29">
        <v>0.7015</v>
      </c>
      <c r="P36" s="30">
        <v>34.38</v>
      </c>
      <c r="Q36" s="31">
        <f t="shared" si="1"/>
        <v>8211.52192605331</v>
      </c>
      <c r="R36" s="30">
        <v>38.1</v>
      </c>
      <c r="S36" s="31">
        <f t="shared" si="2"/>
        <v>9100.028661507595</v>
      </c>
      <c r="T36" s="30">
        <v>49.92</v>
      </c>
      <c r="U36" s="39"/>
      <c r="V36" s="39"/>
      <c r="W36" s="34"/>
      <c r="X36" s="39" t="s">
        <v>48</v>
      </c>
      <c r="Y36" s="51" t="s">
        <v>48</v>
      </c>
      <c r="AA36" s="11">
        <f t="shared" si="0"/>
        <v>100.0002</v>
      </c>
      <c r="AB36" s="12" t="str">
        <f>IF(AA36=100,"ОК"," ")</f>
        <v> </v>
      </c>
    </row>
    <row r="37" spans="2:28" s="10" customFormat="1" ht="12.75">
      <c r="B37" s="13">
        <v>25</v>
      </c>
      <c r="C37" s="44">
        <v>95.6917</v>
      </c>
      <c r="D37" s="38">
        <v>2.3734</v>
      </c>
      <c r="E37" s="28">
        <v>0.7533</v>
      </c>
      <c r="F37" s="38">
        <v>0.1157</v>
      </c>
      <c r="G37" s="28">
        <v>0.1192</v>
      </c>
      <c r="H37" s="47">
        <v>0.007</v>
      </c>
      <c r="I37" s="48">
        <v>0.023</v>
      </c>
      <c r="J37" s="38">
        <v>0.0166</v>
      </c>
      <c r="K37" s="28">
        <v>0.0102</v>
      </c>
      <c r="L37" s="38">
        <v>0.0063</v>
      </c>
      <c r="M37" s="28">
        <v>0.6996</v>
      </c>
      <c r="N37" s="38">
        <v>0.1842</v>
      </c>
      <c r="O37" s="28">
        <v>0.7022</v>
      </c>
      <c r="P37" s="46">
        <v>34.39</v>
      </c>
      <c r="Q37" s="31">
        <f t="shared" si="1"/>
        <v>8213.910385019586</v>
      </c>
      <c r="R37" s="38">
        <v>38.11</v>
      </c>
      <c r="S37" s="31">
        <f t="shared" si="2"/>
        <v>9102.41712047387</v>
      </c>
      <c r="T37" s="38">
        <v>49.91</v>
      </c>
      <c r="U37" s="39">
        <v>-23.1</v>
      </c>
      <c r="V37" s="42">
        <v>-15.7</v>
      </c>
      <c r="W37" s="40"/>
      <c r="X37" s="39"/>
      <c r="Y37" s="39"/>
      <c r="AA37" s="11">
        <f>SUM(C37:N37)</f>
        <v>100.0002</v>
      </c>
      <c r="AB37" s="12" t="str">
        <f>IF(AA37=100,"ОК"," ")</f>
        <v> </v>
      </c>
    </row>
    <row r="38" spans="2:28" s="10" customFormat="1" ht="12.75">
      <c r="B38" s="13">
        <v>26</v>
      </c>
      <c r="C38" s="29">
        <v>95.4938</v>
      </c>
      <c r="D38" s="29">
        <v>2.4669</v>
      </c>
      <c r="E38" s="29">
        <v>0.7861</v>
      </c>
      <c r="F38" s="29">
        <v>0.1198</v>
      </c>
      <c r="G38" s="29">
        <v>0.1284</v>
      </c>
      <c r="H38" s="29">
        <v>0.008</v>
      </c>
      <c r="I38" s="29">
        <v>0.0253</v>
      </c>
      <c r="J38" s="29">
        <v>0.0183</v>
      </c>
      <c r="K38" s="29">
        <v>0.0132</v>
      </c>
      <c r="L38" s="29">
        <v>0.0061</v>
      </c>
      <c r="M38" s="29">
        <v>0.7349</v>
      </c>
      <c r="N38" s="29">
        <v>0.1992</v>
      </c>
      <c r="O38" s="29">
        <v>0.7039</v>
      </c>
      <c r="P38" s="30">
        <v>34.43</v>
      </c>
      <c r="Q38" s="31">
        <f t="shared" si="1"/>
        <v>8223.464220884685</v>
      </c>
      <c r="R38" s="30">
        <v>38.16</v>
      </c>
      <c r="S38" s="31">
        <f t="shared" si="2"/>
        <v>9114.359415305245</v>
      </c>
      <c r="T38" s="30">
        <v>49.91</v>
      </c>
      <c r="U38" s="39"/>
      <c r="V38" s="39"/>
      <c r="W38" s="40"/>
      <c r="X38" s="39"/>
      <c r="Y38" s="29"/>
      <c r="AA38" s="11">
        <f>SUM(C38:N38)</f>
        <v>99.99999999999999</v>
      </c>
      <c r="AB38" s="12" t="str">
        <f>IF(AA38=100,"ОК"," ")</f>
        <v>ОК</v>
      </c>
    </row>
    <row r="39" spans="2:28" s="10" customFormat="1" ht="12.75">
      <c r="B39" s="13">
        <v>27</v>
      </c>
      <c r="C39" s="29">
        <v>95.594</v>
      </c>
      <c r="D39" s="29">
        <v>2.4201</v>
      </c>
      <c r="E39" s="29">
        <v>0.7688</v>
      </c>
      <c r="F39" s="29">
        <v>0.1177</v>
      </c>
      <c r="G39" s="29">
        <v>0.1239</v>
      </c>
      <c r="H39" s="29">
        <v>0.0076</v>
      </c>
      <c r="I39" s="29">
        <v>0.0241</v>
      </c>
      <c r="J39" s="29">
        <v>0.0177</v>
      </c>
      <c r="K39" s="29">
        <v>0.0114</v>
      </c>
      <c r="L39" s="29">
        <v>0.0062</v>
      </c>
      <c r="M39" s="29">
        <v>0.7143</v>
      </c>
      <c r="N39" s="29">
        <v>0.1942</v>
      </c>
      <c r="O39" s="29">
        <v>0.703</v>
      </c>
      <c r="P39" s="30">
        <v>34.41</v>
      </c>
      <c r="Q39" s="31">
        <f t="shared" si="1"/>
        <v>8218.687302952136</v>
      </c>
      <c r="R39" s="30">
        <v>38.13</v>
      </c>
      <c r="S39" s="31">
        <f t="shared" si="2"/>
        <v>9107.19403840642</v>
      </c>
      <c r="T39" s="30">
        <v>49.91</v>
      </c>
      <c r="U39" s="39"/>
      <c r="V39" s="39"/>
      <c r="W39" s="40" t="s">
        <v>50</v>
      </c>
      <c r="X39" s="45"/>
      <c r="Y39" s="29"/>
      <c r="AA39" s="11">
        <f t="shared" si="0"/>
        <v>100</v>
      </c>
      <c r="AB39" s="12" t="str">
        <f>IF(AA39=100,"ОК"," ")</f>
        <v>ОК</v>
      </c>
    </row>
    <row r="40" spans="2:28" s="10" customFormat="1" ht="12.75">
      <c r="B40" s="13">
        <v>28</v>
      </c>
      <c r="C40" s="29">
        <v>95.619</v>
      </c>
      <c r="D40" s="29">
        <v>2.4062</v>
      </c>
      <c r="E40" s="29">
        <v>0.7593</v>
      </c>
      <c r="F40" s="29">
        <v>0.1164</v>
      </c>
      <c r="G40" s="29">
        <v>0.1214</v>
      </c>
      <c r="H40" s="29">
        <v>0.0074</v>
      </c>
      <c r="I40" s="29">
        <v>0.0238</v>
      </c>
      <c r="J40" s="29">
        <v>0.0175</v>
      </c>
      <c r="K40" s="29">
        <v>0.0126</v>
      </c>
      <c r="L40" s="29">
        <v>0.0059</v>
      </c>
      <c r="M40" s="29">
        <v>0.7187</v>
      </c>
      <c r="N40" s="29">
        <v>0.1919</v>
      </c>
      <c r="O40" s="29">
        <v>0.7028</v>
      </c>
      <c r="P40" s="30">
        <v>34.4</v>
      </c>
      <c r="Q40" s="31">
        <f t="shared" si="1"/>
        <v>8216.29884398586</v>
      </c>
      <c r="R40" s="30">
        <v>38.12</v>
      </c>
      <c r="S40" s="31">
        <f t="shared" si="2"/>
        <v>9104.805579440146</v>
      </c>
      <c r="T40" s="30">
        <v>49.91</v>
      </c>
      <c r="U40" s="39"/>
      <c r="V40" s="39"/>
      <c r="W40" s="40"/>
      <c r="X40" s="29"/>
      <c r="Y40" s="29"/>
      <c r="AA40" s="11">
        <f t="shared" si="0"/>
        <v>100.00009999999999</v>
      </c>
      <c r="AB40" s="12"/>
    </row>
    <row r="41" spans="2:28" s="10" customFormat="1" ht="12.75">
      <c r="B41" s="13">
        <v>29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1"/>
      <c r="R41" s="30"/>
      <c r="S41" s="31"/>
      <c r="T41" s="30"/>
      <c r="U41" s="39"/>
      <c r="V41" s="42"/>
      <c r="W41" s="40"/>
      <c r="X41" s="43"/>
      <c r="Y41" s="29"/>
      <c r="AA41" s="11">
        <f t="shared" si="0"/>
        <v>0</v>
      </c>
      <c r="AB41" s="12"/>
    </row>
    <row r="42" spans="2:28" s="10" customFormat="1" ht="12.75">
      <c r="B42" s="13">
        <v>30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31"/>
      <c r="R42" s="30"/>
      <c r="S42" s="31"/>
      <c r="T42" s="30"/>
      <c r="U42" s="42"/>
      <c r="V42" s="42"/>
      <c r="W42" s="40"/>
      <c r="X42" s="43"/>
      <c r="Y42" s="4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9">
        <v>95.8406</v>
      </c>
      <c r="D43" s="29">
        <v>2.28</v>
      </c>
      <c r="E43" s="29">
        <v>0.7205</v>
      </c>
      <c r="F43" s="29">
        <v>0.1126</v>
      </c>
      <c r="G43" s="29">
        <v>0.114</v>
      </c>
      <c r="H43" s="29">
        <v>0.0069</v>
      </c>
      <c r="I43" s="29">
        <v>0.0217</v>
      </c>
      <c r="J43" s="29">
        <v>0.0156</v>
      </c>
      <c r="K43" s="29">
        <v>0.0098</v>
      </c>
      <c r="L43" s="29">
        <v>0.008</v>
      </c>
      <c r="M43" s="29">
        <v>0.6921</v>
      </c>
      <c r="N43" s="29">
        <v>0.1781</v>
      </c>
      <c r="O43" s="29">
        <v>0.7009</v>
      </c>
      <c r="P43" s="30">
        <v>34.34</v>
      </c>
      <c r="Q43" s="31">
        <f t="shared" si="1"/>
        <v>8201.968090188211</v>
      </c>
      <c r="R43" s="30">
        <v>38.06</v>
      </c>
      <c r="S43" s="31">
        <f t="shared" si="2"/>
        <v>9090.474825642495</v>
      </c>
      <c r="T43" s="30">
        <v>49.89</v>
      </c>
      <c r="U43" s="39"/>
      <c r="V43" s="39"/>
      <c r="W43" s="40"/>
      <c r="X43" s="43" t="s">
        <v>48</v>
      </c>
      <c r="Y43" s="45" t="s">
        <v>48</v>
      </c>
      <c r="AA43" s="11">
        <f t="shared" si="0"/>
        <v>99.9999</v>
      </c>
      <c r="AB43" s="12" t="str">
        <f>IF(AA43=100,"ОК"," ")</f>
        <v> </v>
      </c>
    </row>
    <row r="44" spans="2:29" ht="12.75" customHeight="1">
      <c r="B44" s="78" t="s">
        <v>49</v>
      </c>
      <c r="C44" s="78"/>
      <c r="D44" s="78"/>
      <c r="E44" s="78"/>
      <c r="F44" s="7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3"/>
      <c r="AA44" s="5"/>
      <c r="AB44" s="6"/>
      <c r="AC44"/>
    </row>
    <row r="45" spans="3:24" ht="1.5" customHeight="1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3:24" ht="12.7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  <c r="T46" s="22"/>
      <c r="U46" s="22"/>
      <c r="V46" s="22"/>
      <c r="W46" s="22"/>
      <c r="X46" s="22"/>
    </row>
    <row r="47" spans="3:20" ht="12.75">
      <c r="C47" s="86" t="s">
        <v>45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 t="s">
        <v>2</v>
      </c>
      <c r="T48" s="2"/>
      <c r="U48" s="2"/>
      <c r="V48" s="2"/>
    </row>
    <row r="49" spans="3:20" ht="18" customHeight="1">
      <c r="C49" s="25" t="s">
        <v>35</v>
      </c>
      <c r="D49" s="26"/>
      <c r="E49" s="26"/>
      <c r="F49" s="26"/>
      <c r="G49" s="26"/>
      <c r="H49" s="26"/>
      <c r="I49" s="26"/>
      <c r="J49" s="26"/>
      <c r="K49" s="86" t="s">
        <v>46</v>
      </c>
      <c r="L49" s="86"/>
      <c r="M49" s="86"/>
      <c r="N49" s="86"/>
      <c r="O49" s="86"/>
      <c r="P49" s="86"/>
      <c r="Q49" s="86"/>
      <c r="R49" s="86"/>
      <c r="S49" s="86"/>
      <c r="T49" s="86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 t="s">
        <v>2</v>
      </c>
      <c r="T50" s="2"/>
      <c r="U50" s="2"/>
      <c r="V50" s="2"/>
    </row>
    <row r="52" spans="3:25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34">
    <mergeCell ref="C6:AA6"/>
    <mergeCell ref="B9:B12"/>
    <mergeCell ref="H10:H12"/>
    <mergeCell ref="R10:R12"/>
    <mergeCell ref="W9:W12"/>
    <mergeCell ref="Q10:Q12"/>
    <mergeCell ref="I10:I12"/>
    <mergeCell ref="W2:Y2"/>
    <mergeCell ref="B7:Y7"/>
    <mergeCell ref="B8:Y8"/>
    <mergeCell ref="D10:D12"/>
    <mergeCell ref="C10:C12"/>
    <mergeCell ref="T10:T12"/>
    <mergeCell ref="E10:E12"/>
    <mergeCell ref="S10:S12"/>
    <mergeCell ref="G10:G12"/>
    <mergeCell ref="Y9:Y12"/>
    <mergeCell ref="C47:T47"/>
    <mergeCell ref="M10:M12"/>
    <mergeCell ref="J10:J12"/>
    <mergeCell ref="K49:T49"/>
    <mergeCell ref="C45:X45"/>
    <mergeCell ref="U9:U12"/>
    <mergeCell ref="V9:V12"/>
    <mergeCell ref="X9:X12"/>
    <mergeCell ref="O9:T9"/>
    <mergeCell ref="C9:N9"/>
    <mergeCell ref="B44:F44"/>
    <mergeCell ref="L10:L12"/>
    <mergeCell ref="P10:P12"/>
    <mergeCell ref="N10:N12"/>
    <mergeCell ref="F10:F12"/>
    <mergeCell ref="K10:K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D1">
      <selection activeCell="P33" sqref="P33"/>
    </sheetView>
  </sheetViews>
  <sheetFormatPr defaultColWidth="9.00390625" defaultRowHeight="12.75"/>
  <cols>
    <col min="1" max="1" width="3.625" style="52" customWidth="1"/>
    <col min="2" max="2" width="11.75390625" style="52" customWidth="1"/>
    <col min="3" max="13" width="13.00390625" style="52" customWidth="1"/>
    <col min="14" max="14" width="15.125" style="52" customWidth="1"/>
    <col min="15" max="15" width="13.00390625" style="52" customWidth="1"/>
    <col min="16" max="16" width="10.00390625" style="52" customWidth="1"/>
    <col min="17" max="16384" width="9.125" style="52" customWidth="1"/>
  </cols>
  <sheetData>
    <row r="1" spans="3:16" ht="15">
      <c r="C1" s="120" t="s">
        <v>53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53"/>
    </row>
    <row r="2" spans="2:16" ht="18" customHeight="1">
      <c r="B2" s="121" t="s">
        <v>54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4"/>
    </row>
    <row r="3" spans="2:16" ht="18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5"/>
    </row>
    <row r="4" spans="2:16" ht="16.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55"/>
    </row>
    <row r="5" spans="2:16" ht="3.75" customHeight="1" hidden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56"/>
    </row>
    <row r="6" spans="2:16" ht="24" customHeight="1" thickBot="1">
      <c r="B6" s="122" t="s">
        <v>55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2:16" ht="18.75" customHeight="1">
      <c r="B7" s="123" t="s">
        <v>17</v>
      </c>
      <c r="C7" s="126" t="s">
        <v>56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 t="s">
        <v>57</v>
      </c>
      <c r="O7" s="130" t="s">
        <v>58</v>
      </c>
      <c r="P7" s="57"/>
    </row>
    <row r="8" spans="2:16" ht="48.75" customHeight="1">
      <c r="B8" s="124"/>
      <c r="C8" s="117" t="s">
        <v>59</v>
      </c>
      <c r="D8" s="117" t="s">
        <v>60</v>
      </c>
      <c r="E8" s="117" t="s">
        <v>61</v>
      </c>
      <c r="F8" s="117" t="s">
        <v>62</v>
      </c>
      <c r="G8" s="117" t="s">
        <v>63</v>
      </c>
      <c r="H8" s="117" t="s">
        <v>64</v>
      </c>
      <c r="I8" s="117" t="s">
        <v>65</v>
      </c>
      <c r="J8" s="117" t="s">
        <v>66</v>
      </c>
      <c r="K8" s="117" t="s">
        <v>67</v>
      </c>
      <c r="L8" s="117" t="s">
        <v>68</v>
      </c>
      <c r="M8" s="117" t="s">
        <v>69</v>
      </c>
      <c r="N8" s="128"/>
      <c r="O8" s="131"/>
      <c r="P8" s="57"/>
    </row>
    <row r="9" spans="2:16" ht="15.75" customHeight="1">
      <c r="B9" s="12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28"/>
      <c r="O9" s="131"/>
      <c r="P9" s="57"/>
    </row>
    <row r="10" spans="2:16" ht="23.25" customHeight="1" thickBot="1">
      <c r="B10" s="125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9"/>
      <c r="O10" s="132"/>
      <c r="P10" s="57"/>
    </row>
    <row r="11" spans="2:16" ht="15.75" customHeight="1">
      <c r="B11" s="58">
        <v>1</v>
      </c>
      <c r="C11" s="59">
        <v>2632.03</v>
      </c>
      <c r="D11" s="59">
        <v>1226.56</v>
      </c>
      <c r="E11" s="59">
        <v>3306.41</v>
      </c>
      <c r="F11" s="59">
        <v>735.3</v>
      </c>
      <c r="G11" s="59">
        <v>14321.45</v>
      </c>
      <c r="H11" s="59">
        <v>884.5</v>
      </c>
      <c r="I11" s="59">
        <v>1271.36</v>
      </c>
      <c r="J11" s="59">
        <v>15366.47</v>
      </c>
      <c r="K11" s="59">
        <v>1333.48</v>
      </c>
      <c r="L11" s="59">
        <v>382.41</v>
      </c>
      <c r="M11" s="59">
        <v>85711.14</v>
      </c>
      <c r="N11" s="60">
        <f aca="true" t="shared" si="0" ref="N11:N40">SUM(C11:M11)</f>
        <v>127171.11000000002</v>
      </c>
      <c r="O11" s="61">
        <v>34.43</v>
      </c>
      <c r="P11" s="62"/>
    </row>
    <row r="12" spans="2:16" ht="15.75">
      <c r="B12" s="63">
        <v>2</v>
      </c>
      <c r="C12" s="64">
        <v>3414.13</v>
      </c>
      <c r="D12" s="64">
        <v>1290.37</v>
      </c>
      <c r="E12" s="64">
        <v>3469.45</v>
      </c>
      <c r="F12" s="64">
        <v>755.22</v>
      </c>
      <c r="G12" s="64">
        <v>15937.01</v>
      </c>
      <c r="H12" s="64">
        <v>804.5</v>
      </c>
      <c r="I12" s="64">
        <v>1274.01</v>
      </c>
      <c r="J12" s="64">
        <v>13838.42</v>
      </c>
      <c r="K12" s="59">
        <v>1375.91</v>
      </c>
      <c r="L12" s="64">
        <v>399.57</v>
      </c>
      <c r="M12" s="64">
        <v>88966.29999999999</v>
      </c>
      <c r="N12" s="65">
        <f t="shared" si="0"/>
        <v>131524.88999999998</v>
      </c>
      <c r="O12" s="61">
        <v>34.43</v>
      </c>
      <c r="P12" s="62"/>
    </row>
    <row r="13" spans="2:16" ht="15.75">
      <c r="B13" s="63">
        <v>3</v>
      </c>
      <c r="C13" s="64">
        <v>3265.4</v>
      </c>
      <c r="D13" s="64">
        <v>1049.08</v>
      </c>
      <c r="E13" s="64">
        <v>3040.35</v>
      </c>
      <c r="F13" s="64">
        <v>658.99</v>
      </c>
      <c r="G13" s="64">
        <v>14078.39</v>
      </c>
      <c r="H13" s="64">
        <v>637.31</v>
      </c>
      <c r="I13" s="64">
        <v>1169.19</v>
      </c>
      <c r="J13" s="64">
        <v>13653.3</v>
      </c>
      <c r="K13" s="59">
        <v>1227.11</v>
      </c>
      <c r="L13" s="64">
        <v>318.26</v>
      </c>
      <c r="M13" s="64">
        <v>83154.89</v>
      </c>
      <c r="N13" s="65">
        <f t="shared" si="0"/>
        <v>122252.26999999999</v>
      </c>
      <c r="O13" s="61">
        <f>Лист1!P15</f>
        <v>34.51</v>
      </c>
      <c r="P13" s="62"/>
    </row>
    <row r="14" spans="2:16" ht="15.75">
      <c r="B14" s="63">
        <v>4</v>
      </c>
      <c r="C14" s="64">
        <v>3921.07</v>
      </c>
      <c r="D14" s="64">
        <v>1081.31</v>
      </c>
      <c r="E14" s="64">
        <v>3211.49</v>
      </c>
      <c r="F14" s="64">
        <v>661.84</v>
      </c>
      <c r="G14" s="64">
        <v>13817.88</v>
      </c>
      <c r="H14" s="64">
        <v>683.19</v>
      </c>
      <c r="I14" s="64">
        <v>1216.28</v>
      </c>
      <c r="J14" s="64">
        <v>14179.28</v>
      </c>
      <c r="K14" s="59">
        <v>1185.48</v>
      </c>
      <c r="L14" s="64">
        <v>322.33</v>
      </c>
      <c r="M14" s="64">
        <v>84207.34</v>
      </c>
      <c r="N14" s="65">
        <f t="shared" si="0"/>
        <v>124487.48999999999</v>
      </c>
      <c r="O14" s="61">
        <f>Лист1!P16</f>
        <v>34.46</v>
      </c>
      <c r="P14" s="62"/>
    </row>
    <row r="15" spans="2:16" ht="15.75">
      <c r="B15" s="63">
        <v>5</v>
      </c>
      <c r="C15" s="64">
        <v>4311.07</v>
      </c>
      <c r="D15" s="64">
        <v>1648.83</v>
      </c>
      <c r="E15" s="64">
        <v>3831.27</v>
      </c>
      <c r="F15" s="64">
        <v>830.81</v>
      </c>
      <c r="G15" s="64">
        <v>17849.84</v>
      </c>
      <c r="H15" s="64">
        <v>910.73</v>
      </c>
      <c r="I15" s="64">
        <v>1454.11</v>
      </c>
      <c r="J15" s="64">
        <v>20895.73</v>
      </c>
      <c r="K15" s="59">
        <v>1523.76</v>
      </c>
      <c r="L15" s="64">
        <v>427.25</v>
      </c>
      <c r="M15" s="64">
        <v>88325.15000000001</v>
      </c>
      <c r="N15" s="65">
        <f t="shared" si="0"/>
        <v>142008.55000000002</v>
      </c>
      <c r="O15" s="61">
        <f>Лист1!P17</f>
        <v>34.5</v>
      </c>
      <c r="P15" s="62"/>
    </row>
    <row r="16" spans="2:16" ht="15.75" customHeight="1">
      <c r="B16" s="63">
        <v>6</v>
      </c>
      <c r="C16" s="64">
        <v>3873.04</v>
      </c>
      <c r="D16" s="64">
        <v>1658.34</v>
      </c>
      <c r="E16" s="64">
        <v>3917.47</v>
      </c>
      <c r="F16" s="64">
        <v>855.72</v>
      </c>
      <c r="G16" s="64">
        <v>18522.47</v>
      </c>
      <c r="H16" s="64">
        <v>933.86</v>
      </c>
      <c r="I16" s="64">
        <v>1466.98</v>
      </c>
      <c r="J16" s="64">
        <v>21253.12</v>
      </c>
      <c r="K16" s="59">
        <v>1677.43</v>
      </c>
      <c r="L16" s="64">
        <v>460.48</v>
      </c>
      <c r="M16" s="64">
        <v>97278.40000000001</v>
      </c>
      <c r="N16" s="65">
        <f t="shared" si="0"/>
        <v>151897.31</v>
      </c>
      <c r="O16" s="61">
        <f>Лист1!P18</f>
        <v>34.51</v>
      </c>
      <c r="P16" s="62"/>
    </row>
    <row r="17" spans="2:16" ht="15.75">
      <c r="B17" s="63">
        <v>7</v>
      </c>
      <c r="C17" s="64">
        <v>3342.81</v>
      </c>
      <c r="D17" s="64">
        <v>1726.37</v>
      </c>
      <c r="E17" s="64">
        <v>3879.72</v>
      </c>
      <c r="F17" s="64">
        <v>887.46</v>
      </c>
      <c r="G17" s="64">
        <v>18892.57</v>
      </c>
      <c r="H17" s="64">
        <v>999.17</v>
      </c>
      <c r="I17" s="64">
        <v>1554.18</v>
      </c>
      <c r="J17" s="64">
        <v>23689.12</v>
      </c>
      <c r="K17" s="59">
        <v>1776.93</v>
      </c>
      <c r="L17" s="64">
        <v>572.5</v>
      </c>
      <c r="M17" s="64">
        <v>99161.38</v>
      </c>
      <c r="N17" s="65">
        <f t="shared" si="0"/>
        <v>156482.21</v>
      </c>
      <c r="O17" s="61">
        <f>Лист1!P19</f>
        <v>34.51</v>
      </c>
      <c r="P17" s="62"/>
    </row>
    <row r="18" spans="2:16" ht="15.75">
      <c r="B18" s="63">
        <v>8</v>
      </c>
      <c r="C18" s="64">
        <v>4693.37</v>
      </c>
      <c r="D18" s="64">
        <v>2264.46</v>
      </c>
      <c r="E18" s="64">
        <v>5238.52</v>
      </c>
      <c r="F18" s="64">
        <v>1117.66</v>
      </c>
      <c r="G18" s="64">
        <v>28314.2</v>
      </c>
      <c r="H18" s="64">
        <v>1539.39</v>
      </c>
      <c r="I18" s="64">
        <v>2120.56</v>
      </c>
      <c r="J18" s="64">
        <v>33338.57</v>
      </c>
      <c r="K18" s="59">
        <v>2536.24</v>
      </c>
      <c r="L18" s="64">
        <v>864.82</v>
      </c>
      <c r="M18" s="64">
        <v>117991.55</v>
      </c>
      <c r="N18" s="65">
        <f t="shared" si="0"/>
        <v>200019.34000000003</v>
      </c>
      <c r="O18" s="61">
        <v>34.51</v>
      </c>
      <c r="P18" s="62"/>
    </row>
    <row r="19" spans="2:16" ht="15" customHeight="1">
      <c r="B19" s="63">
        <v>9</v>
      </c>
      <c r="C19" s="64">
        <v>5795.62</v>
      </c>
      <c r="D19" s="64">
        <v>2366.03</v>
      </c>
      <c r="E19" s="64">
        <v>5314.48</v>
      </c>
      <c r="F19" s="64">
        <v>1175.47</v>
      </c>
      <c r="G19" s="64">
        <v>29401.95</v>
      </c>
      <c r="H19" s="64">
        <v>1710.55</v>
      </c>
      <c r="I19" s="64">
        <v>2065.08</v>
      </c>
      <c r="J19" s="64">
        <v>33865.79</v>
      </c>
      <c r="K19" s="59">
        <v>2734.76</v>
      </c>
      <c r="L19" s="64">
        <v>891.72</v>
      </c>
      <c r="M19" s="64">
        <v>128347.64</v>
      </c>
      <c r="N19" s="65">
        <f t="shared" si="0"/>
        <v>213669.09</v>
      </c>
      <c r="O19" s="61">
        <v>34.51</v>
      </c>
      <c r="P19" s="62"/>
    </row>
    <row r="20" spans="2:16" ht="15.75">
      <c r="B20" s="63">
        <v>10</v>
      </c>
      <c r="C20" s="64">
        <v>5148.6</v>
      </c>
      <c r="D20" s="64">
        <v>2294.89</v>
      </c>
      <c r="E20" s="64">
        <v>5053.2</v>
      </c>
      <c r="F20" s="64">
        <v>1196.41</v>
      </c>
      <c r="G20" s="64">
        <v>26776.28</v>
      </c>
      <c r="H20" s="64">
        <v>1374.39</v>
      </c>
      <c r="I20" s="64">
        <v>2020.14</v>
      </c>
      <c r="J20" s="64">
        <v>33550.16</v>
      </c>
      <c r="K20" s="59">
        <v>2435.99</v>
      </c>
      <c r="L20" s="64">
        <v>912.63</v>
      </c>
      <c r="M20" s="64">
        <v>128461.27</v>
      </c>
      <c r="N20" s="65">
        <f t="shared" si="0"/>
        <v>209223.96000000002</v>
      </c>
      <c r="O20" s="61">
        <f>Лист1!P22</f>
        <v>34.47</v>
      </c>
      <c r="P20" s="62"/>
    </row>
    <row r="21" spans="2:16" ht="15.75">
      <c r="B21" s="63">
        <v>11</v>
      </c>
      <c r="C21" s="64">
        <v>6506.53</v>
      </c>
      <c r="D21" s="64">
        <v>1858.02</v>
      </c>
      <c r="E21" s="64">
        <v>4934.61</v>
      </c>
      <c r="F21" s="64">
        <v>1937.89</v>
      </c>
      <c r="G21" s="64">
        <v>26870.8</v>
      </c>
      <c r="H21" s="64">
        <v>1446.78</v>
      </c>
      <c r="I21" s="64">
        <v>1846.71</v>
      </c>
      <c r="J21" s="64">
        <v>29132.5</v>
      </c>
      <c r="K21" s="59">
        <v>2503.25</v>
      </c>
      <c r="L21" s="64">
        <v>872.74</v>
      </c>
      <c r="M21" s="64">
        <v>128778</v>
      </c>
      <c r="N21" s="65">
        <f t="shared" si="0"/>
        <v>206687.83000000002</v>
      </c>
      <c r="O21" s="61">
        <f>Лист1!P23</f>
        <v>34.45</v>
      </c>
      <c r="P21" s="62"/>
    </row>
    <row r="22" spans="2:16" ht="15.75">
      <c r="B22" s="63">
        <v>12</v>
      </c>
      <c r="C22" s="64">
        <v>8667.96</v>
      </c>
      <c r="D22" s="64">
        <v>2452.67</v>
      </c>
      <c r="E22" s="64">
        <v>6382.89</v>
      </c>
      <c r="F22" s="64">
        <v>2107.58</v>
      </c>
      <c r="G22" s="64">
        <v>35467.26</v>
      </c>
      <c r="H22" s="64">
        <v>2221.45</v>
      </c>
      <c r="I22" s="64">
        <v>2195.03</v>
      </c>
      <c r="J22" s="64">
        <v>39489.19</v>
      </c>
      <c r="K22" s="59">
        <v>3572.12</v>
      </c>
      <c r="L22" s="64">
        <v>1369.91</v>
      </c>
      <c r="M22" s="64">
        <v>160520.51</v>
      </c>
      <c r="N22" s="65">
        <f t="shared" si="0"/>
        <v>264446.57</v>
      </c>
      <c r="O22" s="61">
        <f>Лист1!P24</f>
        <v>34.43</v>
      </c>
      <c r="P22" s="62"/>
    </row>
    <row r="23" spans="2:16" ht="15.75">
      <c r="B23" s="63">
        <v>13</v>
      </c>
      <c r="C23" s="64">
        <v>11336.61</v>
      </c>
      <c r="D23" s="64">
        <v>3047.45</v>
      </c>
      <c r="E23" s="64">
        <v>8341.06</v>
      </c>
      <c r="F23" s="64">
        <v>3071.02</v>
      </c>
      <c r="G23" s="64">
        <v>45748.14</v>
      </c>
      <c r="H23" s="64">
        <v>2887.32</v>
      </c>
      <c r="I23" s="64">
        <v>2674.42</v>
      </c>
      <c r="J23" s="64">
        <v>46648.8</v>
      </c>
      <c r="K23" s="59">
        <v>4788.82</v>
      </c>
      <c r="L23" s="64">
        <v>1889.62</v>
      </c>
      <c r="M23" s="64">
        <v>196287.05000000002</v>
      </c>
      <c r="N23" s="65">
        <f t="shared" si="0"/>
        <v>326720.31000000006</v>
      </c>
      <c r="O23" s="61">
        <f>Лист1!P25</f>
        <v>34.44</v>
      </c>
      <c r="P23" s="62"/>
    </row>
    <row r="24" spans="2:16" ht="15.75">
      <c r="B24" s="63">
        <v>14</v>
      </c>
      <c r="C24" s="64">
        <v>9356.02</v>
      </c>
      <c r="D24" s="64">
        <v>2939.67</v>
      </c>
      <c r="E24" s="64">
        <v>8610.06</v>
      </c>
      <c r="F24" s="64">
        <v>2590.94</v>
      </c>
      <c r="G24" s="64">
        <v>48464.38</v>
      </c>
      <c r="H24" s="64">
        <v>3051.1</v>
      </c>
      <c r="I24" s="64">
        <v>2818.64</v>
      </c>
      <c r="J24" s="64">
        <v>47747.12</v>
      </c>
      <c r="K24" s="59">
        <v>4974.13</v>
      </c>
      <c r="L24" s="64">
        <v>1940.43</v>
      </c>
      <c r="M24" s="64">
        <v>204040.85</v>
      </c>
      <c r="N24" s="65">
        <f t="shared" si="0"/>
        <v>336533.33999999997</v>
      </c>
      <c r="O24" s="61">
        <v>34.44</v>
      </c>
      <c r="P24" s="62"/>
    </row>
    <row r="25" spans="2:16" ht="15.75">
      <c r="B25" s="63">
        <v>15</v>
      </c>
      <c r="C25" s="64">
        <v>10312.43</v>
      </c>
      <c r="D25" s="64">
        <v>3052.93</v>
      </c>
      <c r="E25" s="64">
        <v>8994.23</v>
      </c>
      <c r="F25" s="64">
        <v>2809.01</v>
      </c>
      <c r="G25" s="64">
        <v>53210.62</v>
      </c>
      <c r="H25" s="64">
        <v>3454.82</v>
      </c>
      <c r="I25" s="64">
        <v>3039.59</v>
      </c>
      <c r="J25" s="64">
        <v>61864.87</v>
      </c>
      <c r="K25" s="59">
        <v>5698.38</v>
      </c>
      <c r="L25" s="64">
        <v>2148.88</v>
      </c>
      <c r="M25" s="64">
        <v>223465.29</v>
      </c>
      <c r="N25" s="65">
        <f t="shared" si="0"/>
        <v>378051.05000000005</v>
      </c>
      <c r="O25" s="61">
        <v>34.44</v>
      </c>
      <c r="P25" s="62"/>
    </row>
    <row r="26" spans="2:16" ht="15.75">
      <c r="B26" s="66">
        <v>16</v>
      </c>
      <c r="C26" s="64">
        <v>12662.63</v>
      </c>
      <c r="D26" s="64">
        <v>2956.26</v>
      </c>
      <c r="E26" s="64">
        <v>8971.66</v>
      </c>
      <c r="F26" s="64">
        <v>2811.76</v>
      </c>
      <c r="G26" s="64">
        <v>55902.68</v>
      </c>
      <c r="H26" s="64">
        <v>3328.98</v>
      </c>
      <c r="I26" s="64">
        <v>3057.06</v>
      </c>
      <c r="J26" s="64">
        <v>64382.81</v>
      </c>
      <c r="K26" s="59">
        <v>5481.07</v>
      </c>
      <c r="L26" s="64">
        <v>1991.21</v>
      </c>
      <c r="M26" s="64">
        <v>240783.27</v>
      </c>
      <c r="N26" s="65">
        <f t="shared" si="0"/>
        <v>402329.38999999996</v>
      </c>
      <c r="O26" s="61">
        <v>34.44</v>
      </c>
      <c r="P26" s="62"/>
    </row>
    <row r="27" spans="2:16" ht="15.75">
      <c r="B27" s="66">
        <v>17</v>
      </c>
      <c r="C27" s="64">
        <v>14267.83</v>
      </c>
      <c r="D27" s="64">
        <v>2979.13</v>
      </c>
      <c r="E27" s="64">
        <v>10169.56</v>
      </c>
      <c r="F27" s="64">
        <v>3004.67</v>
      </c>
      <c r="G27" s="64">
        <v>56061.35</v>
      </c>
      <c r="H27" s="64">
        <v>3496.4</v>
      </c>
      <c r="I27" s="64">
        <v>3090</v>
      </c>
      <c r="J27" s="64">
        <v>64203.31</v>
      </c>
      <c r="K27" s="59">
        <v>5706.01</v>
      </c>
      <c r="L27" s="64">
        <v>2153.63</v>
      </c>
      <c r="M27" s="64">
        <v>258954.51</v>
      </c>
      <c r="N27" s="65">
        <f t="shared" si="0"/>
        <v>424086.4</v>
      </c>
      <c r="O27" s="61">
        <f>Лист1!P29</f>
        <v>34.33</v>
      </c>
      <c r="P27" s="62"/>
    </row>
    <row r="28" spans="2:16" ht="15.75">
      <c r="B28" s="66">
        <v>18</v>
      </c>
      <c r="C28" s="64">
        <v>14441.79</v>
      </c>
      <c r="D28" s="64">
        <v>3036.6</v>
      </c>
      <c r="E28" s="64">
        <v>9731.37</v>
      </c>
      <c r="F28" s="64">
        <v>4049.72</v>
      </c>
      <c r="G28" s="64">
        <v>59543.11</v>
      </c>
      <c r="H28" s="64">
        <v>3739.51</v>
      </c>
      <c r="I28" s="64">
        <v>3201.59</v>
      </c>
      <c r="J28" s="64">
        <v>68620.95</v>
      </c>
      <c r="K28" s="59">
        <v>6196.28</v>
      </c>
      <c r="L28" s="64">
        <v>2098.38</v>
      </c>
      <c r="M28" s="64">
        <v>330343.14</v>
      </c>
      <c r="N28" s="65">
        <f t="shared" si="0"/>
        <v>505002.44</v>
      </c>
      <c r="O28" s="61">
        <f>Лист1!P30</f>
        <v>34.38</v>
      </c>
      <c r="P28" s="62"/>
    </row>
    <row r="29" spans="2:16" ht="15.75">
      <c r="B29" s="66">
        <v>19</v>
      </c>
      <c r="C29" s="64">
        <v>14402.93</v>
      </c>
      <c r="D29" s="64">
        <v>3023.65</v>
      </c>
      <c r="E29" s="64">
        <v>10047.64</v>
      </c>
      <c r="F29" s="64">
        <v>4093.18</v>
      </c>
      <c r="G29" s="64">
        <v>97594.3</v>
      </c>
      <c r="H29" s="64">
        <v>3868.84</v>
      </c>
      <c r="I29" s="64">
        <v>3382.16</v>
      </c>
      <c r="J29" s="64">
        <v>68220.32</v>
      </c>
      <c r="K29" s="59">
        <v>6449.41</v>
      </c>
      <c r="L29" s="64">
        <v>2278.09</v>
      </c>
      <c r="M29" s="64">
        <v>355381.02</v>
      </c>
      <c r="N29" s="65">
        <f t="shared" si="0"/>
        <v>568741.54</v>
      </c>
      <c r="O29" s="61">
        <f>Лист1!P31</f>
        <v>34.81</v>
      </c>
      <c r="P29" s="62"/>
    </row>
    <row r="30" spans="2:16" ht="15.75">
      <c r="B30" s="66">
        <v>20</v>
      </c>
      <c r="C30" s="64">
        <v>14114.03</v>
      </c>
      <c r="D30" s="64">
        <v>3091.42</v>
      </c>
      <c r="E30" s="64">
        <v>9972.67</v>
      </c>
      <c r="F30" s="64">
        <v>3272.74</v>
      </c>
      <c r="G30" s="64">
        <v>110884.03</v>
      </c>
      <c r="H30" s="64">
        <v>3796.08</v>
      </c>
      <c r="I30" s="64">
        <v>3378.51</v>
      </c>
      <c r="J30" s="64">
        <v>70791.41</v>
      </c>
      <c r="K30" s="59">
        <v>6343</v>
      </c>
      <c r="L30" s="64">
        <v>2357.64</v>
      </c>
      <c r="M30" s="64">
        <v>364444.61</v>
      </c>
      <c r="N30" s="65">
        <f t="shared" si="0"/>
        <v>592446.14</v>
      </c>
      <c r="O30" s="61">
        <f>Лист1!P32</f>
        <v>34.45</v>
      </c>
      <c r="P30" s="62"/>
    </row>
    <row r="31" spans="2:16" ht="15.75">
      <c r="B31" s="66">
        <v>21</v>
      </c>
      <c r="C31" s="64">
        <v>14582.67</v>
      </c>
      <c r="D31" s="64">
        <v>3367.17</v>
      </c>
      <c r="E31" s="64">
        <v>10132.54</v>
      </c>
      <c r="F31" s="64">
        <v>3161.52</v>
      </c>
      <c r="G31" s="64">
        <v>103342.83</v>
      </c>
      <c r="H31" s="64">
        <v>4025.59</v>
      </c>
      <c r="I31" s="64">
        <v>3504.57</v>
      </c>
      <c r="J31" s="64">
        <v>71065.82</v>
      </c>
      <c r="K31" s="59">
        <v>6569.58</v>
      </c>
      <c r="L31" s="64">
        <v>2323.25</v>
      </c>
      <c r="M31" s="64">
        <v>387820.7</v>
      </c>
      <c r="N31" s="65">
        <f t="shared" si="0"/>
        <v>609896.24</v>
      </c>
      <c r="O31" s="61">
        <v>34.47</v>
      </c>
      <c r="P31" s="62"/>
    </row>
    <row r="32" spans="2:16" ht="15.75">
      <c r="B32" s="66">
        <v>22</v>
      </c>
      <c r="C32" s="64">
        <v>14333.1</v>
      </c>
      <c r="D32" s="64">
        <v>3205.67</v>
      </c>
      <c r="E32" s="64">
        <v>10794.75</v>
      </c>
      <c r="F32" s="64">
        <v>3077.71</v>
      </c>
      <c r="G32" s="64">
        <v>104272.25</v>
      </c>
      <c r="H32" s="64">
        <v>4020.35</v>
      </c>
      <c r="I32" s="64">
        <v>3444.41</v>
      </c>
      <c r="J32" s="64">
        <v>72376.73</v>
      </c>
      <c r="K32" s="59">
        <v>6477.58</v>
      </c>
      <c r="L32" s="64">
        <v>2270.98</v>
      </c>
      <c r="M32" s="64">
        <v>389739.72</v>
      </c>
      <c r="N32" s="65">
        <f t="shared" si="0"/>
        <v>614013.25</v>
      </c>
      <c r="O32" s="61">
        <v>34.47</v>
      </c>
      <c r="P32" s="62"/>
    </row>
    <row r="33" spans="2:16" ht="15.75">
      <c r="B33" s="66">
        <v>23</v>
      </c>
      <c r="C33" s="64">
        <v>14611.32</v>
      </c>
      <c r="D33" s="64">
        <v>3284.61</v>
      </c>
      <c r="E33" s="64">
        <v>10932.11</v>
      </c>
      <c r="F33" s="64">
        <v>3172.03</v>
      </c>
      <c r="G33" s="64">
        <v>122996.99</v>
      </c>
      <c r="H33" s="64">
        <v>4173.51</v>
      </c>
      <c r="I33" s="64">
        <v>3902.08</v>
      </c>
      <c r="J33" s="64">
        <v>73782.83</v>
      </c>
      <c r="K33" s="59">
        <v>6527.93</v>
      </c>
      <c r="L33" s="64">
        <v>2327.69</v>
      </c>
      <c r="M33" s="64">
        <v>399007.58</v>
      </c>
      <c r="N33" s="65">
        <f t="shared" si="0"/>
        <v>644718.6799999999</v>
      </c>
      <c r="O33" s="61">
        <v>34.47</v>
      </c>
      <c r="P33" s="62"/>
    </row>
    <row r="34" spans="2:16" ht="15.75">
      <c r="B34" s="66">
        <v>24</v>
      </c>
      <c r="C34" s="64">
        <v>14088.65</v>
      </c>
      <c r="D34" s="64">
        <v>3338.76</v>
      </c>
      <c r="E34" s="64">
        <v>10645.96</v>
      </c>
      <c r="F34" s="64">
        <v>3163.21</v>
      </c>
      <c r="G34" s="64">
        <v>131228.39</v>
      </c>
      <c r="H34" s="64">
        <v>4047.07</v>
      </c>
      <c r="I34" s="64">
        <v>3791.6</v>
      </c>
      <c r="J34" s="64">
        <v>74200.03</v>
      </c>
      <c r="K34" s="59">
        <v>6421.12</v>
      </c>
      <c r="L34" s="64">
        <v>2320.59</v>
      </c>
      <c r="M34" s="64">
        <v>401997.09</v>
      </c>
      <c r="N34" s="65">
        <f t="shared" si="0"/>
        <v>655242.47</v>
      </c>
      <c r="O34" s="61">
        <f>Лист1!P36</f>
        <v>34.38</v>
      </c>
      <c r="P34" s="62"/>
    </row>
    <row r="35" spans="2:16" ht="15.75">
      <c r="B35" s="66">
        <v>25</v>
      </c>
      <c r="C35" s="64">
        <v>13587.76</v>
      </c>
      <c r="D35" s="64">
        <v>3404.77</v>
      </c>
      <c r="E35" s="64">
        <v>11196.61</v>
      </c>
      <c r="F35" s="64">
        <v>3210.62</v>
      </c>
      <c r="G35" s="64">
        <v>138488.08</v>
      </c>
      <c r="H35" s="64">
        <v>4605.1</v>
      </c>
      <c r="I35" s="64">
        <v>3952.34</v>
      </c>
      <c r="J35" s="64">
        <v>75435.56</v>
      </c>
      <c r="K35" s="59">
        <v>7031.25</v>
      </c>
      <c r="L35" s="64">
        <v>2525.31</v>
      </c>
      <c r="M35" s="64">
        <v>420529.57</v>
      </c>
      <c r="N35" s="65">
        <f t="shared" si="0"/>
        <v>683966.97</v>
      </c>
      <c r="O35" s="61">
        <f>Лист1!P37</f>
        <v>34.39</v>
      </c>
      <c r="P35" s="62"/>
    </row>
    <row r="36" spans="2:16" ht="15.75">
      <c r="B36" s="66">
        <v>26</v>
      </c>
      <c r="C36" s="64">
        <v>13981.77</v>
      </c>
      <c r="D36" s="64">
        <v>3485.18</v>
      </c>
      <c r="E36" s="64">
        <v>11654.98</v>
      </c>
      <c r="F36" s="64">
        <v>3363.03</v>
      </c>
      <c r="G36" s="64">
        <v>159490.31</v>
      </c>
      <c r="H36" s="64">
        <v>4713.29</v>
      </c>
      <c r="I36" s="64">
        <v>4208.1</v>
      </c>
      <c r="J36" s="64">
        <v>78452.02</v>
      </c>
      <c r="K36" s="59">
        <v>7409.85</v>
      </c>
      <c r="L36" s="64">
        <v>2718.77</v>
      </c>
      <c r="M36" s="64">
        <v>502601.59</v>
      </c>
      <c r="N36" s="65">
        <f t="shared" si="0"/>
        <v>792078.89</v>
      </c>
      <c r="O36" s="61">
        <f>Лист1!P38</f>
        <v>34.43</v>
      </c>
      <c r="P36" s="62"/>
    </row>
    <row r="37" spans="2:16" ht="15.75">
      <c r="B37" s="66">
        <v>27</v>
      </c>
      <c r="C37" s="64">
        <v>14401.78</v>
      </c>
      <c r="D37" s="64">
        <v>3652.64</v>
      </c>
      <c r="E37" s="64">
        <v>11741.17</v>
      </c>
      <c r="F37" s="64">
        <v>3407.47</v>
      </c>
      <c r="G37" s="64">
        <v>157309.22</v>
      </c>
      <c r="H37" s="64">
        <v>5033.35</v>
      </c>
      <c r="I37" s="64">
        <v>4299.1</v>
      </c>
      <c r="J37" s="64">
        <v>79337.59</v>
      </c>
      <c r="K37" s="59">
        <v>7618.51</v>
      </c>
      <c r="L37" s="64">
        <v>2722.69</v>
      </c>
      <c r="M37" s="64">
        <v>542913.05</v>
      </c>
      <c r="N37" s="65">
        <f t="shared" si="0"/>
        <v>832436.5700000001</v>
      </c>
      <c r="O37" s="61">
        <f>Лист1!P39</f>
        <v>34.41</v>
      </c>
      <c r="P37" s="62"/>
    </row>
    <row r="38" spans="2:16" ht="15.75">
      <c r="B38" s="66">
        <v>28</v>
      </c>
      <c r="C38" s="64">
        <v>14770.51</v>
      </c>
      <c r="D38" s="64">
        <v>3991.82</v>
      </c>
      <c r="E38" s="64">
        <v>12689.47</v>
      </c>
      <c r="F38" s="64">
        <v>3575.49</v>
      </c>
      <c r="G38" s="64">
        <v>163415.05</v>
      </c>
      <c r="H38" s="64">
        <v>5430.19</v>
      </c>
      <c r="I38" s="64">
        <v>4529.98</v>
      </c>
      <c r="J38" s="64">
        <v>86927.89</v>
      </c>
      <c r="K38" s="59">
        <v>8202.41</v>
      </c>
      <c r="L38" s="64">
        <v>2827.69</v>
      </c>
      <c r="M38" s="64">
        <v>545471.29</v>
      </c>
      <c r="N38" s="65">
        <f t="shared" si="0"/>
        <v>851831.79</v>
      </c>
      <c r="O38" s="61">
        <f>Лист1!P40</f>
        <v>34.4</v>
      </c>
      <c r="P38" s="62"/>
    </row>
    <row r="39" spans="2:16" ht="12.75" customHeight="1">
      <c r="B39" s="66">
        <v>29</v>
      </c>
      <c r="C39" s="64">
        <v>15800.49</v>
      </c>
      <c r="D39" s="64">
        <v>4138.79</v>
      </c>
      <c r="E39" s="64">
        <v>13090.4</v>
      </c>
      <c r="F39" s="64">
        <v>3744.03</v>
      </c>
      <c r="G39" s="64">
        <v>168740.69</v>
      </c>
      <c r="H39" s="64">
        <v>5753.76</v>
      </c>
      <c r="I39" s="64">
        <v>4667.18</v>
      </c>
      <c r="J39" s="64">
        <v>86654.23</v>
      </c>
      <c r="K39" s="59">
        <v>8746.82</v>
      </c>
      <c r="L39" s="64">
        <v>2910.21</v>
      </c>
      <c r="M39" s="64">
        <v>569436.1900000001</v>
      </c>
      <c r="N39" s="65">
        <f t="shared" si="0"/>
        <v>883682.79</v>
      </c>
      <c r="O39" s="61">
        <v>34.4</v>
      </c>
      <c r="P39" s="62"/>
    </row>
    <row r="40" spans="2:16" ht="12.75" customHeight="1">
      <c r="B40" s="66">
        <v>30</v>
      </c>
      <c r="C40" s="64">
        <v>14940.53</v>
      </c>
      <c r="D40" s="64">
        <v>3839.79</v>
      </c>
      <c r="E40" s="64">
        <v>12182.53</v>
      </c>
      <c r="F40" s="64">
        <v>3530.15</v>
      </c>
      <c r="G40" s="64">
        <v>162567.97</v>
      </c>
      <c r="H40" s="64">
        <v>5286.97</v>
      </c>
      <c r="I40" s="64">
        <v>4482.81</v>
      </c>
      <c r="J40" s="64">
        <v>81566.57</v>
      </c>
      <c r="K40" s="59">
        <v>8092.4</v>
      </c>
      <c r="L40" s="64">
        <v>2660.83</v>
      </c>
      <c r="M40" s="64">
        <v>534850.1</v>
      </c>
      <c r="N40" s="65">
        <f t="shared" si="0"/>
        <v>834000.65</v>
      </c>
      <c r="O40" s="61">
        <v>34.4</v>
      </c>
      <c r="P40" s="62"/>
    </row>
    <row r="41" spans="2:16" ht="12.75" customHeight="1">
      <c r="B41" s="66">
        <v>31</v>
      </c>
      <c r="C41" s="64">
        <v>14307.48</v>
      </c>
      <c r="D41" s="64">
        <v>3773.35</v>
      </c>
      <c r="E41" s="64">
        <v>11912.68</v>
      </c>
      <c r="F41" s="64">
        <v>3491.81</v>
      </c>
      <c r="G41" s="64">
        <v>129342.23</v>
      </c>
      <c r="H41" s="64">
        <v>5164.38</v>
      </c>
      <c r="I41" s="64">
        <v>4437.68</v>
      </c>
      <c r="J41" s="64">
        <v>78358.8</v>
      </c>
      <c r="K41" s="59">
        <v>7734.28</v>
      </c>
      <c r="L41" s="64">
        <v>2641.86</v>
      </c>
      <c r="M41" s="64">
        <v>531762.8400000001</v>
      </c>
      <c r="N41" s="65">
        <f>SUM(C41:M41)</f>
        <v>792927.39</v>
      </c>
      <c r="O41" s="61">
        <f>Лист1!P43</f>
        <v>34.34</v>
      </c>
      <c r="P41" s="62"/>
    </row>
    <row r="42" spans="2:16" ht="26.25" customHeight="1" thickBot="1">
      <c r="B42" s="67" t="s">
        <v>57</v>
      </c>
      <c r="C42" s="68">
        <f>SUM(C11:C41)</f>
        <v>315871.96</v>
      </c>
      <c r="D42" s="68">
        <f aca="true" t="shared" si="1" ref="D42:M42">SUM(D11:D41)</f>
        <v>84526.59</v>
      </c>
      <c r="E42" s="68">
        <f t="shared" si="1"/>
        <v>253391.31000000003</v>
      </c>
      <c r="F42" s="68">
        <f t="shared" si="1"/>
        <v>75520.45999999999</v>
      </c>
      <c r="G42" s="68">
        <f t="shared" si="1"/>
        <v>2328852.72</v>
      </c>
      <c r="H42" s="68">
        <f t="shared" si="1"/>
        <v>94022.43</v>
      </c>
      <c r="I42" s="68">
        <f t="shared" si="1"/>
        <v>89515.45000000001</v>
      </c>
      <c r="J42" s="68">
        <f t="shared" si="1"/>
        <v>1642889.31</v>
      </c>
      <c r="K42" s="68">
        <f>SUM(K11:K41)</f>
        <v>150351.28999999998</v>
      </c>
      <c r="L42" s="68">
        <f t="shared" si="1"/>
        <v>52902.369999999995</v>
      </c>
      <c r="M42" s="68">
        <f t="shared" si="1"/>
        <v>8690733.030000001</v>
      </c>
      <c r="N42" s="69">
        <f>SUM(N11:N41)</f>
        <v>13778576.92</v>
      </c>
      <c r="O42" s="70">
        <f>SUMPRODUCT(O11:O41,N11:N41)/SUM(N11:N41)</f>
        <v>34.43856391153347</v>
      </c>
      <c r="P42" s="71"/>
    </row>
    <row r="43" spans="2:16" ht="14.25" customHeight="1" hidden="1">
      <c r="B43" s="72">
        <v>31</v>
      </c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</row>
    <row r="44" spans="3:4" ht="0.75" customHeight="1">
      <c r="C44" s="1"/>
      <c r="D44" s="1"/>
    </row>
    <row r="45" spans="3:12" ht="15">
      <c r="C45" s="113" t="s">
        <v>70</v>
      </c>
      <c r="D45" s="113"/>
      <c r="E45" s="113"/>
      <c r="F45" s="76"/>
      <c r="G45" s="77"/>
      <c r="H45" s="77"/>
      <c r="I45" s="77"/>
      <c r="J45" s="76"/>
      <c r="K45" s="114" t="s">
        <v>71</v>
      </c>
      <c r="L45" s="114"/>
    </row>
    <row r="46" spans="3:12" ht="12.75">
      <c r="C46" s="119" t="s">
        <v>72</v>
      </c>
      <c r="D46" s="119"/>
      <c r="E46" s="119"/>
      <c r="G46" s="115" t="s">
        <v>1</v>
      </c>
      <c r="H46" s="115"/>
      <c r="I46" s="115"/>
      <c r="K46" s="116" t="s">
        <v>73</v>
      </c>
      <c r="L46" s="116"/>
    </row>
    <row r="47" spans="3:12" ht="15">
      <c r="C47" s="113" t="s">
        <v>74</v>
      </c>
      <c r="D47" s="113"/>
      <c r="E47" s="113"/>
      <c r="F47" s="76"/>
      <c r="G47" s="77"/>
      <c r="H47" s="77"/>
      <c r="I47" s="77"/>
      <c r="J47" s="76"/>
      <c r="K47" s="114" t="s">
        <v>75</v>
      </c>
      <c r="L47" s="114"/>
    </row>
    <row r="48" spans="3:12" ht="12.75">
      <c r="C48" s="49" t="s">
        <v>76</v>
      </c>
      <c r="D48" s="49"/>
      <c r="E48" s="49"/>
      <c r="G48" s="115" t="s">
        <v>1</v>
      </c>
      <c r="H48" s="115"/>
      <c r="I48" s="115"/>
      <c r="K48" s="116" t="s">
        <v>73</v>
      </c>
      <c r="L48" s="116"/>
    </row>
  </sheetData>
  <sheetProtection/>
  <mergeCells count="27">
    <mergeCell ref="C1:O1"/>
    <mergeCell ref="B2:O5"/>
    <mergeCell ref="B6:P6"/>
    <mergeCell ref="B7:B10"/>
    <mergeCell ref="C7:M7"/>
    <mergeCell ref="N7:N10"/>
    <mergeCell ref="O7:O10"/>
    <mergeCell ref="C8:C10"/>
    <mergeCell ref="D8:D10"/>
    <mergeCell ref="E8:E10"/>
    <mergeCell ref="K46:L46"/>
    <mergeCell ref="F8:F10"/>
    <mergeCell ref="G8:G10"/>
    <mergeCell ref="H8:H10"/>
    <mergeCell ref="I8:I10"/>
    <mergeCell ref="J8:J10"/>
    <mergeCell ref="K8:K10"/>
    <mergeCell ref="C47:E47"/>
    <mergeCell ref="K47:L47"/>
    <mergeCell ref="G48:I48"/>
    <mergeCell ref="K48:L48"/>
    <mergeCell ref="L8:L10"/>
    <mergeCell ref="M8:M10"/>
    <mergeCell ref="C45:E45"/>
    <mergeCell ref="K45:L45"/>
    <mergeCell ref="C46:E46"/>
    <mergeCell ref="G46:I46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4</v>
      </c>
      <c r="C1" s="14"/>
      <c r="D1" s="18"/>
      <c r="E1" s="18"/>
      <c r="F1" s="18"/>
    </row>
    <row r="2" spans="2:6" ht="12.75">
      <c r="B2" s="14" t="s">
        <v>5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6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7</v>
      </c>
      <c r="C6" s="14"/>
      <c r="D6" s="18"/>
      <c r="E6" s="18" t="s">
        <v>8</v>
      </c>
      <c r="F6" s="18" t="s">
        <v>9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10</v>
      </c>
      <c r="C8" s="17"/>
      <c r="D8" s="20"/>
      <c r="E8" s="20">
        <v>14</v>
      </c>
      <c r="F8" s="21" t="s">
        <v>11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Тертычный Сергей Владимирович</cp:lastModifiedBy>
  <cp:lastPrinted>2016-11-10T09:21:25Z</cp:lastPrinted>
  <dcterms:created xsi:type="dcterms:W3CDTF">2010-01-29T08:37:16Z</dcterms:created>
  <dcterms:modified xsi:type="dcterms:W3CDTF">2016-11-10T09:21:28Z</dcterms:modified>
  <cp:category/>
  <cp:version/>
  <cp:contentType/>
  <cp:contentStatus/>
</cp:coreProperties>
</file>