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1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<sst xmlns="http://schemas.openxmlformats.org/spreadsheetml/2006/main" count="92" uniqueCount="75">
  <si>
    <t>прізвище</t>
  </si>
  <si>
    <t>підпис</t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</si>
  <si>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</si>
  <si>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</si>
  <si>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</si>
  <si>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</si>
  <si>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</si>
  <si>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</si>
  <si>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</si>
  <si>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</si>
  <si>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</si>
  <si>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</si>
  <si>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</si>
  <si>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t>Теплота згоряння вища МДж/м³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</si>
  <si>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</si>
  <si>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</si>
  <si>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</si>
  <si>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</si>
  <si>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</si>
  <si>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</si>
  <si>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</si>
  <si>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</si>
  <si>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</si>
  <si>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</si>
  <si>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</si>
  <si>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</si>
  <si>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</si>
  <si>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</si>
  <si>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</si>
  <si>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</si>
  <si>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</si>
  <si>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</si>
  <si>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</si>
  <si>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</si>
  <si>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</si>
  <si>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</si>
  <si>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</si>
  <si>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теплота згоряння нижча МДж/м</t>
    </r>
    <r>
      <rPr>
        <sz val="8"/>
        <rFont val="Calibri"/>
        <family val="2"/>
      </rPr>
      <t>³</t>
    </r>
  </si>
  <si>
    <t>теплота згоряння нижча кКал/м³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</si>
  <si>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</si>
  <si>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</si>
  <si>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>Філія УМГ 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</si>
  <si>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 xml:space="preserve">Криворізьке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</si>
  <si>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ПЄ0048/13 </t>
    </r>
    <r>
      <rPr>
        <sz val="8"/>
        <rFont val="Arial"/>
        <family val="2"/>
      </rPr>
      <t xml:space="preserve">дійсне до </t>
    </r>
    <r>
      <rPr>
        <b/>
        <sz val="8"/>
        <rFont val="Arial"/>
        <family val="2"/>
      </rPr>
      <t xml:space="preserve"> 16.05.2018р.</t>
    </r>
  </si>
  <si>
    <t>О.Г.Степанова</t>
  </si>
  <si>
    <t>дата</t>
  </si>
  <si>
    <r>
      <t>переданого  УМГ "ХАРКІВТРАНСГАЗ" Криворізьким ЛВУМГ  по</t>
    </r>
    <r>
      <rPr>
        <b/>
        <sz val="10"/>
        <rFont val="Arial"/>
        <family val="2"/>
      </rPr>
      <t xml:space="preserve"> ГРС 3 м.Кривий Ріг</t>
    </r>
    <r>
      <rPr>
        <sz val="10"/>
        <rFont val="Arial"/>
        <family val="2"/>
      </rPr>
      <t xml:space="preserve">, ГРС с. Савро, ГРС  м.Жовті Води , ГРС м.П'ятихатки , ГРС с.Сергіївка, ГРС с.Кам'яне Поле та прийнятого ПАТ Криворіжгаз,       ПАТ Дніпропетровськгаз Дніпропетровська обл, ВАТ Кіровоградгаз Кіровоградська обл, </t>
    </r>
  </si>
  <si>
    <r>
      <t xml:space="preserve">  по  магістральному  газопрову   ЄККР за період з   </t>
    </r>
    <r>
      <rPr>
        <b/>
        <sz val="10"/>
        <rFont val="Arial"/>
        <family val="2"/>
      </rPr>
      <t xml:space="preserve">01.10.2016 по 31.10.2016 р. </t>
    </r>
  </si>
  <si>
    <t>Начальник  Криворізького ЛВУМГ                                                                    Р.В.Матвієнко                                                                                                                  1.11.2016р.</t>
  </si>
  <si>
    <t xml:space="preserve">             1.11.2016р.</t>
  </si>
  <si>
    <t>&lt;0,0001</t>
  </si>
  <si>
    <t>*</t>
  </si>
  <si>
    <t xml:space="preserve">Маса механічних домішок, г/100м³                    </t>
  </si>
  <si>
    <t>*-прибор в повірці</t>
  </si>
  <si>
    <t>відсутні</t>
  </si>
  <si>
    <t>Філія УМГ"Харківтрансгаз"</t>
  </si>
  <si>
    <t>Криворізьке ЛВУМГ</t>
  </si>
  <si>
    <t>Додаток до Паспорту фізико-хімічних показників природного газу</t>
  </si>
  <si>
    <t xml:space="preserve"> переданого  УМГ "ХАРКІВТРАНСГАЗ" Криворізьким ЛВУМГ  по ГРС 3 м.Кривий Ріг,ГРС Південе(Веселе), ГРС с. Савро, ГРС  м.Жовті Води , ГРС м.П'ятихатки та прийнятого ПАТ Криворіжгаз, ПАТ Дніпропетровськгаз Дніпропетровська обл, ВАТ Кіровоградгаз Кіровоградська обл, </t>
  </si>
  <si>
    <t xml:space="preserve">  по  магістральному  газопрову   ЄККР за період з   01.10.2016 по 31.10.2016 р. </t>
  </si>
  <si>
    <t xml:space="preserve">Обсяг газу, переданого за добу,  м3 </t>
  </si>
  <si>
    <t>Загальний обсяг газу, м3</t>
  </si>
  <si>
    <t>Теплота згоряння ниижа, (за поточну добу та середньозважене значення за місяць) МДж/м3</t>
  </si>
  <si>
    <t>ГРС 3 м Кривий Ріг</t>
  </si>
  <si>
    <t>Кам'яне Поле</t>
  </si>
  <si>
    <t>ГРС Сергіївка</t>
  </si>
  <si>
    <t>ГРС с Савро</t>
  </si>
  <si>
    <t>ГРС м Жовті Води</t>
  </si>
  <si>
    <t>ГРС м П'ятихатки</t>
  </si>
  <si>
    <t xml:space="preserve">Начальник  Криворізького    ЛВУМГ  </t>
  </si>
  <si>
    <t>В.Р.Матвієнко</t>
  </si>
  <si>
    <t>Керівник підрозділу підприємства</t>
  </si>
  <si>
    <t>Начальник служби ГВ та М</t>
  </si>
  <si>
    <t>Ю.А.Байда</t>
  </si>
  <si>
    <t>Керівник служби, відповідальної за облік газу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</si>
</sst>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0"/>
  </numFmts>
  <fonts count="6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179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177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/>
    </xf>
    <xf numFmtId="179" fontId="1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177" fontId="1" fillId="0" borderId="10" xfId="0" applyNumberFormat="1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vertical="top" wrapText="1"/>
    </xf>
    <xf numFmtId="179" fontId="1" fillId="0" borderId="10" xfId="0" applyNumberFormat="1" applyFont="1" applyFill="1" applyBorder="1" applyAlignment="1">
      <alignment horizontal="center" vertical="top" wrapText="1"/>
    </xf>
    <xf numFmtId="177" fontId="1" fillId="0" borderId="16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textRotation="90" wrapText="1"/>
    </xf>
    <xf numFmtId="0" fontId="14" fillId="0" borderId="17" xfId="0" applyNumberFormat="1" applyFont="1" applyBorder="1" applyAlignment="1">
      <alignment horizontal="center" vertical="center"/>
    </xf>
    <xf numFmtId="180" fontId="21" fillId="0" borderId="18" xfId="0" applyNumberFormat="1" applyFont="1" applyBorder="1" applyAlignment="1">
      <alignment horizontal="center"/>
    </xf>
    <xf numFmtId="180" fontId="22" fillId="0" borderId="19" xfId="0" applyNumberFormat="1" applyFont="1" applyBorder="1" applyAlignment="1">
      <alignment horizontal="center" wrapText="1"/>
    </xf>
    <xf numFmtId="2" fontId="21" fillId="0" borderId="20" xfId="0" applyNumberFormat="1" applyFont="1" applyBorder="1" applyAlignment="1">
      <alignment horizontal="center" wrapText="1"/>
    </xf>
    <xf numFmtId="2" fontId="22" fillId="0" borderId="0" xfId="0" applyNumberFormat="1" applyFont="1" applyBorder="1" applyAlignment="1">
      <alignment horizontal="center" wrapText="1"/>
    </xf>
    <xf numFmtId="0" fontId="14" fillId="0" borderId="21" xfId="0" applyNumberFormat="1" applyFont="1" applyBorder="1" applyAlignment="1">
      <alignment horizontal="center" vertical="center"/>
    </xf>
    <xf numFmtId="180" fontId="21" fillId="0" borderId="10" xfId="0" applyNumberFormat="1" applyFont="1" applyBorder="1" applyAlignment="1">
      <alignment horizontal="center"/>
    </xf>
    <xf numFmtId="180" fontId="22" fillId="0" borderId="22" xfId="0" applyNumberFormat="1" applyFont="1" applyBorder="1" applyAlignment="1">
      <alignment horizontal="center" wrapText="1"/>
    </xf>
    <xf numFmtId="0" fontId="21" fillId="0" borderId="21" xfId="0" applyNumberFormat="1" applyFont="1" applyBorder="1" applyAlignment="1">
      <alignment horizontal="center" vertical="center" wrapText="1"/>
    </xf>
    <xf numFmtId="0" fontId="21" fillId="0" borderId="23" xfId="0" applyNumberFormat="1" applyFont="1" applyBorder="1" applyAlignment="1">
      <alignment horizontal="center" vertical="center" wrapText="1"/>
    </xf>
    <xf numFmtId="1" fontId="23" fillId="0" borderId="24" xfId="0" applyNumberFormat="1" applyFont="1" applyBorder="1" applyAlignment="1">
      <alignment horizontal="center" vertical="center" wrapText="1"/>
    </xf>
    <xf numFmtId="1" fontId="22" fillId="0" borderId="25" xfId="0" applyNumberFormat="1" applyFont="1" applyBorder="1" applyAlignment="1">
      <alignment horizontal="center" vertical="center" wrapText="1"/>
    </xf>
    <xf numFmtId="2" fontId="24" fillId="0" borderId="26" xfId="0" applyNumberFormat="1" applyFont="1" applyBorder="1" applyAlignment="1">
      <alignment horizontal="center" vertical="center" wrapText="1"/>
    </xf>
    <xf numFmtId="2" fontId="24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1" fillId="0" borderId="18" xfId="0" applyNumberFormat="1" applyFont="1" applyBorder="1" applyAlignment="1">
      <alignment horizontal="center" vertical="top" wrapText="1"/>
    </xf>
    <xf numFmtId="178" fontId="21" fillId="0" borderId="18" xfId="0" applyNumberFormat="1" applyFont="1" applyBorder="1" applyAlignment="1">
      <alignment horizontal="center" wrapText="1"/>
    </xf>
    <xf numFmtId="177" fontId="21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25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27" xfId="0" applyFont="1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5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3" fillId="0" borderId="27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" fillId="0" borderId="15" xfId="0" applyFont="1" applyBorder="1" applyAlignment="1">
      <alignment horizontal="left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14" fillId="0" borderId="31" xfId="0" applyFont="1" applyBorder="1" applyAlignment="1">
      <alignment horizontal="center" textRotation="90" wrapText="1"/>
    </xf>
    <xf numFmtId="0" fontId="14" fillId="0" borderId="32" xfId="0" applyFont="1" applyBorder="1" applyAlignment="1">
      <alignment horizontal="center" textRotation="90" wrapText="1"/>
    </xf>
    <xf numFmtId="0" fontId="14" fillId="0" borderId="33" xfId="0" applyFont="1" applyBorder="1" applyAlignment="1">
      <alignment horizontal="center" textRotation="90" wrapText="1"/>
    </xf>
    <xf numFmtId="0" fontId="14" fillId="0" borderId="27" xfId="0" applyFont="1" applyBorder="1" applyAlignment="1">
      <alignment horizontal="center" textRotation="90" wrapText="1"/>
    </xf>
    <xf numFmtId="0" fontId="5" fillId="0" borderId="27" xfId="0" applyFont="1" applyBorder="1" applyAlignment="1">
      <alignment textRotation="90" wrapText="1"/>
    </xf>
    <xf numFmtId="0" fontId="5" fillId="0" borderId="16" xfId="0" applyFont="1" applyBorder="1" applyAlignment="1">
      <alignment textRotation="90" wrapText="1"/>
    </xf>
    <xf numFmtId="0" fontId="0" fillId="0" borderId="18" xfId="0" applyBorder="1" applyAlignment="1">
      <alignment wrapText="1"/>
    </xf>
    <xf numFmtId="0" fontId="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5" fillId="0" borderId="15" xfId="0" applyFont="1" applyBorder="1" applyAlignment="1">
      <alignment horizontal="left"/>
    </xf>
    <xf numFmtId="0" fontId="20" fillId="0" borderId="15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24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textRotation="90" wrapText="1"/>
    </xf>
    <xf numFmtId="0" fontId="11" fillId="0" borderId="21" xfId="0" applyFont="1" applyBorder="1" applyAlignment="1">
      <alignment horizontal="center" vertical="center" textRotation="90" wrapText="1"/>
    </xf>
    <xf numFmtId="0" fontId="14" fillId="0" borderId="23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center" vertical="center" textRotation="90" wrapText="1"/>
    </xf>
    <xf numFmtId="0" fontId="17" fillId="0" borderId="24" xfId="0" applyFont="1" applyBorder="1" applyAlignment="1">
      <alignment horizontal="center" vertical="center" textRotation="90" wrapText="1"/>
    </xf>
    <xf numFmtId="0" fontId="11" fillId="0" borderId="36" xfId="0" applyFont="1" applyBorder="1" applyAlignment="1">
      <alignment horizontal="center" vertical="center" textRotation="90" wrapText="1"/>
    </xf>
    <xf numFmtId="0" fontId="11" fillId="0" borderId="37" xfId="0" applyFont="1" applyBorder="1" applyAlignment="1">
      <alignment horizontal="center" vertical="center" textRotation="90" wrapText="1"/>
    </xf>
    <xf numFmtId="0" fontId="11" fillId="0" borderId="38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view="pageBreakPreview" zoomScaleSheetLayoutView="100" workbookViewId="0" topLeftCell="A4">
      <selection activeCell="D15" sqref="D1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41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99"/>
      <c r="X2" s="100"/>
      <c r="Y2" s="100"/>
      <c r="Z2" s="4"/>
      <c r="AA2" s="4"/>
    </row>
    <row r="3" spans="2:27" ht="12.75">
      <c r="B3" s="8" t="s">
        <v>42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43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108" t="s">
        <v>31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9"/>
    </row>
    <row r="7" spans="2:27" ht="24.75" customHeight="1">
      <c r="B7" s="101" t="s">
        <v>46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4"/>
      <c r="AA7" s="4"/>
    </row>
    <row r="8" spans="2:27" ht="18" customHeight="1">
      <c r="B8" s="103" t="s">
        <v>47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4"/>
      <c r="AA8" s="4"/>
    </row>
    <row r="9" spans="2:29" ht="32.25" customHeight="1">
      <c r="B9" s="117" t="s">
        <v>16</v>
      </c>
      <c r="C9" s="105" t="s">
        <v>32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7"/>
      <c r="O9" s="90" t="s">
        <v>33</v>
      </c>
      <c r="P9" s="91"/>
      <c r="Q9" s="91"/>
      <c r="R9" s="92"/>
      <c r="S9" s="92"/>
      <c r="T9" s="93"/>
      <c r="U9" s="113" t="s">
        <v>29</v>
      </c>
      <c r="V9" s="116" t="s">
        <v>30</v>
      </c>
      <c r="W9" s="89" t="s">
        <v>52</v>
      </c>
      <c r="X9" s="89" t="s">
        <v>39</v>
      </c>
      <c r="Y9" s="89" t="s">
        <v>40</v>
      </c>
      <c r="Z9" s="4"/>
      <c r="AB9" s="7"/>
      <c r="AC9"/>
    </row>
    <row r="10" spans="2:29" ht="48.75" customHeight="1">
      <c r="B10" s="118"/>
      <c r="C10" s="88" t="s">
        <v>17</v>
      </c>
      <c r="D10" s="88" t="s">
        <v>18</v>
      </c>
      <c r="E10" s="88" t="s">
        <v>19</v>
      </c>
      <c r="F10" s="88" t="s">
        <v>20</v>
      </c>
      <c r="G10" s="88" t="s">
        <v>21</v>
      </c>
      <c r="H10" s="88" t="s">
        <v>22</v>
      </c>
      <c r="I10" s="88" t="s">
        <v>23</v>
      </c>
      <c r="J10" s="88" t="s">
        <v>24</v>
      </c>
      <c r="K10" s="88" t="s">
        <v>25</v>
      </c>
      <c r="L10" s="88" t="s">
        <v>26</v>
      </c>
      <c r="M10" s="85" t="s">
        <v>27</v>
      </c>
      <c r="N10" s="85" t="s">
        <v>28</v>
      </c>
      <c r="O10" s="85" t="s">
        <v>12</v>
      </c>
      <c r="P10" s="94" t="s">
        <v>37</v>
      </c>
      <c r="Q10" s="85" t="s">
        <v>38</v>
      </c>
      <c r="R10" s="85" t="s">
        <v>13</v>
      </c>
      <c r="S10" s="85" t="s">
        <v>14</v>
      </c>
      <c r="T10" s="85" t="s">
        <v>15</v>
      </c>
      <c r="U10" s="114"/>
      <c r="V10" s="86"/>
      <c r="W10" s="89"/>
      <c r="X10" s="89"/>
      <c r="Y10" s="89"/>
      <c r="Z10" s="4"/>
      <c r="AB10" s="7"/>
      <c r="AC10"/>
    </row>
    <row r="11" spans="2:29" ht="15.75" customHeight="1">
      <c r="B11" s="11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6"/>
      <c r="N11" s="86"/>
      <c r="O11" s="86"/>
      <c r="P11" s="95"/>
      <c r="Q11" s="97"/>
      <c r="R11" s="86"/>
      <c r="S11" s="86"/>
      <c r="T11" s="86"/>
      <c r="U11" s="114"/>
      <c r="V11" s="86"/>
      <c r="W11" s="89"/>
      <c r="X11" s="89"/>
      <c r="Y11" s="89"/>
      <c r="Z11" s="4"/>
      <c r="AB11" s="7"/>
      <c r="AC11"/>
    </row>
    <row r="12" spans="2:29" ht="21" customHeight="1">
      <c r="B12" s="119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7"/>
      <c r="N12" s="87"/>
      <c r="O12" s="87"/>
      <c r="P12" s="96"/>
      <c r="Q12" s="98"/>
      <c r="R12" s="87"/>
      <c r="S12" s="87"/>
      <c r="T12" s="87"/>
      <c r="U12" s="115"/>
      <c r="V12" s="87"/>
      <c r="W12" s="89"/>
      <c r="X12" s="89"/>
      <c r="Y12" s="89"/>
      <c r="Z12" s="4"/>
      <c r="AB12" s="7"/>
      <c r="AC12"/>
    </row>
    <row r="13" spans="2:28" s="10" customFormat="1" ht="12.75">
      <c r="B13" s="9">
        <v>1</v>
      </c>
      <c r="C13" s="27"/>
      <c r="D13" s="2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9"/>
      <c r="Q13" s="30"/>
      <c r="R13" s="31"/>
      <c r="S13" s="30"/>
      <c r="T13" s="29"/>
      <c r="U13" s="27"/>
      <c r="V13" s="32"/>
      <c r="W13" s="33"/>
      <c r="X13" s="34"/>
      <c r="Y13" s="34"/>
      <c r="AA13" s="11">
        <f>SUM(C13:N13)</f>
        <v>0</v>
      </c>
      <c r="AB13" s="12" t="str">
        <f>IF(AA13=100,"ОК"," ")</f>
        <v> </v>
      </c>
    </row>
    <row r="14" spans="2:28" s="10" customFormat="1" ht="12.75">
      <c r="B14" s="9">
        <v>2</v>
      </c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30"/>
      <c r="R14" s="31"/>
      <c r="S14" s="30"/>
      <c r="T14" s="29"/>
      <c r="U14" s="35"/>
      <c r="V14" s="34"/>
      <c r="W14" s="36"/>
      <c r="X14" s="34"/>
      <c r="Y14" s="34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9">
        <v>3</v>
      </c>
      <c r="C15" s="27">
        <v>95.6827</v>
      </c>
      <c r="D15" s="28">
        <v>2.4011</v>
      </c>
      <c r="E15" s="28">
        <v>0.7741</v>
      </c>
      <c r="F15" s="28">
        <v>0.1233</v>
      </c>
      <c r="G15" s="28">
        <v>0.1222</v>
      </c>
      <c r="H15" s="28">
        <v>0.0067</v>
      </c>
      <c r="I15" s="28">
        <v>0.0238</v>
      </c>
      <c r="J15" s="28">
        <v>0.017</v>
      </c>
      <c r="K15" s="28">
        <v>0.0108</v>
      </c>
      <c r="L15" s="28">
        <v>0.0074</v>
      </c>
      <c r="M15" s="28">
        <v>0.655</v>
      </c>
      <c r="N15" s="28">
        <v>0.1759</v>
      </c>
      <c r="O15" s="28">
        <v>0.7025</v>
      </c>
      <c r="P15" s="29">
        <v>34.43</v>
      </c>
      <c r="Q15" s="30">
        <f>1000*P15/4.1868</f>
        <v>8223.464220884685</v>
      </c>
      <c r="R15" s="31">
        <v>38.16</v>
      </c>
      <c r="S15" s="30">
        <f>1000*R15/4.1868</f>
        <v>9114.359415305245</v>
      </c>
      <c r="T15" s="29">
        <v>49.97</v>
      </c>
      <c r="U15" s="27"/>
      <c r="V15" s="27"/>
      <c r="W15" s="46" t="s">
        <v>54</v>
      </c>
      <c r="X15" s="34"/>
      <c r="Y15" s="34"/>
      <c r="AA15" s="11">
        <f t="shared" si="0"/>
        <v>100</v>
      </c>
      <c r="AB15" s="12" t="str">
        <f>IF(AA15=100,"ОК"," ")</f>
        <v>ОК</v>
      </c>
    </row>
    <row r="16" spans="2:28" s="10" customFormat="1" ht="12.75">
      <c r="B16" s="9">
        <v>4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1"/>
      <c r="Q16" s="30"/>
      <c r="R16" s="31"/>
      <c r="S16" s="30"/>
      <c r="T16" s="31"/>
      <c r="U16" s="27"/>
      <c r="V16" s="27"/>
      <c r="W16" s="36"/>
      <c r="X16" s="34"/>
      <c r="Y16" s="33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9">
        <v>5</v>
      </c>
      <c r="C17" s="37">
        <v>95.6381</v>
      </c>
      <c r="D17" s="37">
        <v>2.4312</v>
      </c>
      <c r="E17" s="37">
        <v>0.7867</v>
      </c>
      <c r="F17" s="37">
        <v>0.1239</v>
      </c>
      <c r="G17" s="37">
        <v>0.1236</v>
      </c>
      <c r="H17" s="37">
        <v>0.0053</v>
      </c>
      <c r="I17" s="37">
        <v>0.0239</v>
      </c>
      <c r="J17" s="37">
        <v>0.0171</v>
      </c>
      <c r="K17" s="37">
        <v>0.0112</v>
      </c>
      <c r="L17" s="37">
        <v>0.0066</v>
      </c>
      <c r="M17" s="37">
        <v>0.6517</v>
      </c>
      <c r="N17" s="37">
        <v>0.1807</v>
      </c>
      <c r="O17" s="37">
        <v>0.7029</v>
      </c>
      <c r="P17" s="31">
        <v>34.45</v>
      </c>
      <c r="Q17" s="30">
        <f>1000*P17/4.1868</f>
        <v>8228.241138817235</v>
      </c>
      <c r="R17" s="31">
        <v>38.18</v>
      </c>
      <c r="S17" s="30">
        <f>1000*R17/4.1868</f>
        <v>9119.136333237795</v>
      </c>
      <c r="T17" s="31">
        <v>49.97</v>
      </c>
      <c r="U17" s="34"/>
      <c r="V17" s="34"/>
      <c r="W17" s="36"/>
      <c r="X17" s="34" t="s">
        <v>50</v>
      </c>
      <c r="Y17" s="34" t="s">
        <v>50</v>
      </c>
      <c r="AA17" s="11">
        <f t="shared" si="0"/>
        <v>100.00000000000001</v>
      </c>
      <c r="AB17" s="12" t="str">
        <f>IF(AA17=100,"ОК"," ")</f>
        <v>ОК</v>
      </c>
    </row>
    <row r="18" spans="2:28" s="10" customFormat="1" ht="12.75">
      <c r="B18" s="9">
        <v>6</v>
      </c>
      <c r="C18" s="37">
        <v>95.6459</v>
      </c>
      <c r="D18" s="37">
        <v>2.4299</v>
      </c>
      <c r="E18" s="37">
        <v>0.7855</v>
      </c>
      <c r="F18" s="37">
        <v>0.1242</v>
      </c>
      <c r="G18" s="37">
        <v>0.1229</v>
      </c>
      <c r="H18" s="37">
        <v>0.0066</v>
      </c>
      <c r="I18" s="37">
        <v>0.0235</v>
      </c>
      <c r="J18" s="37">
        <v>0.0166</v>
      </c>
      <c r="K18" s="37">
        <v>0.0102</v>
      </c>
      <c r="L18" s="37">
        <v>0.007</v>
      </c>
      <c r="M18" s="37">
        <v>0.6466</v>
      </c>
      <c r="N18" s="37">
        <v>0.181</v>
      </c>
      <c r="O18" s="37">
        <v>0.7028</v>
      </c>
      <c r="P18" s="31">
        <v>34.45</v>
      </c>
      <c r="Q18" s="30">
        <f>1000*P18/4.1868</f>
        <v>8228.241138817235</v>
      </c>
      <c r="R18" s="31">
        <v>38.18</v>
      </c>
      <c r="S18" s="30">
        <f>1000*R18/4.1868</f>
        <v>9119.136333237795</v>
      </c>
      <c r="T18" s="31">
        <v>49.98</v>
      </c>
      <c r="U18" s="34"/>
      <c r="V18" s="34"/>
      <c r="W18" s="36"/>
      <c r="X18" s="34"/>
      <c r="Y18" s="34"/>
      <c r="AA18" s="11">
        <f t="shared" si="0"/>
        <v>99.99990000000001</v>
      </c>
      <c r="AB18" s="12"/>
    </row>
    <row r="19" spans="2:28" s="10" customFormat="1" ht="12.75">
      <c r="B19" s="9">
        <v>7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1"/>
      <c r="Q19" s="30"/>
      <c r="R19" s="31"/>
      <c r="S19" s="30"/>
      <c r="T19" s="31"/>
      <c r="U19" s="44"/>
      <c r="V19" s="34"/>
      <c r="W19" s="36"/>
      <c r="X19" s="34"/>
      <c r="Y19" s="34"/>
      <c r="AA19" s="11">
        <f t="shared" si="0"/>
        <v>0</v>
      </c>
      <c r="AB19" s="12"/>
    </row>
    <row r="20" spans="2:28" s="10" customFormat="1" ht="12.75">
      <c r="B20" s="9">
        <v>8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1"/>
      <c r="Q20" s="30"/>
      <c r="R20" s="31"/>
      <c r="S20" s="30"/>
      <c r="T20" s="31"/>
      <c r="U20" s="34"/>
      <c r="V20" s="27"/>
      <c r="W20" s="36"/>
      <c r="X20" s="34"/>
      <c r="Y20" s="34"/>
      <c r="AA20" s="11">
        <f t="shared" si="0"/>
        <v>0</v>
      </c>
      <c r="AB20" s="12"/>
    </row>
    <row r="21" spans="2:28" s="10" customFormat="1" ht="12.75">
      <c r="B21" s="9">
        <v>9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1"/>
      <c r="Q21" s="30"/>
      <c r="R21" s="31"/>
      <c r="S21" s="30"/>
      <c r="T21" s="31"/>
      <c r="U21" s="34"/>
      <c r="V21" s="34"/>
      <c r="W21" s="33"/>
      <c r="X21" s="34"/>
      <c r="Y21" s="34"/>
      <c r="AA21" s="11">
        <f t="shared" si="0"/>
        <v>0</v>
      </c>
      <c r="AB21" s="12"/>
    </row>
    <row r="22" spans="2:28" s="10" customFormat="1" ht="12.75">
      <c r="B22" s="9">
        <v>10</v>
      </c>
      <c r="C22" s="37">
        <v>95.6088</v>
      </c>
      <c r="D22" s="37">
        <v>2.4446</v>
      </c>
      <c r="E22" s="37">
        <v>0.7843</v>
      </c>
      <c r="F22" s="37">
        <v>0.1206</v>
      </c>
      <c r="G22" s="37">
        <v>0.1184</v>
      </c>
      <c r="H22" s="37">
        <v>0.0068</v>
      </c>
      <c r="I22" s="37">
        <v>0.0225</v>
      </c>
      <c r="J22" s="37">
        <v>0.0159</v>
      </c>
      <c r="K22" s="37">
        <v>0.0079</v>
      </c>
      <c r="L22" s="37">
        <v>0.0068</v>
      </c>
      <c r="M22" s="37">
        <v>0.6823</v>
      </c>
      <c r="N22" s="37">
        <v>0.181</v>
      </c>
      <c r="O22" s="37">
        <v>0.7028</v>
      </c>
      <c r="P22" s="31">
        <v>34.43</v>
      </c>
      <c r="Q22" s="30">
        <f>1000*P22/4.1868</f>
        <v>8223.464220884685</v>
      </c>
      <c r="R22" s="31">
        <v>38.15</v>
      </c>
      <c r="S22" s="30">
        <f>1000*R22/4.1868</f>
        <v>9111.97095633897</v>
      </c>
      <c r="T22" s="31">
        <v>49.95</v>
      </c>
      <c r="U22" s="27"/>
      <c r="V22" s="27"/>
      <c r="W22" s="36"/>
      <c r="X22" s="34"/>
      <c r="Y22" s="34"/>
      <c r="AA22" s="11">
        <f t="shared" si="0"/>
        <v>99.99989999999998</v>
      </c>
      <c r="AB22" s="12"/>
    </row>
    <row r="23" spans="2:28" s="10" customFormat="1" ht="12.75">
      <c r="B23" s="9">
        <v>11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1"/>
      <c r="Q23" s="30"/>
      <c r="R23" s="31"/>
      <c r="S23" s="30"/>
      <c r="T23" s="31"/>
      <c r="U23" s="27"/>
      <c r="V23" s="27"/>
      <c r="W23" s="33"/>
      <c r="X23" s="34"/>
      <c r="Y23" s="34"/>
      <c r="AA23" s="11">
        <f t="shared" si="0"/>
        <v>0</v>
      </c>
      <c r="AB23" s="12"/>
    </row>
    <row r="24" spans="2:28" s="10" customFormat="1" ht="12.75">
      <c r="B24" s="9">
        <v>12</v>
      </c>
      <c r="C24" s="37">
        <v>95.8209</v>
      </c>
      <c r="D24" s="37">
        <v>2.3197</v>
      </c>
      <c r="E24" s="37">
        <v>0.7416</v>
      </c>
      <c r="F24" s="37">
        <v>0.1153</v>
      </c>
      <c r="G24" s="37">
        <v>0.1142</v>
      </c>
      <c r="H24" s="37">
        <v>0.0068</v>
      </c>
      <c r="I24" s="37">
        <v>0.021</v>
      </c>
      <c r="J24" s="37">
        <v>0.015</v>
      </c>
      <c r="K24" s="37">
        <v>0.0079</v>
      </c>
      <c r="L24" s="37">
        <v>0.0066</v>
      </c>
      <c r="M24" s="37">
        <v>0.658</v>
      </c>
      <c r="N24" s="37">
        <v>0.1728</v>
      </c>
      <c r="O24" s="37">
        <v>0.7011</v>
      </c>
      <c r="P24" s="31">
        <v>34.37</v>
      </c>
      <c r="Q24" s="30">
        <f>1000*P24/4.1868</f>
        <v>8209.133467087036</v>
      </c>
      <c r="R24" s="31">
        <v>38.1</v>
      </c>
      <c r="S24" s="30">
        <f>1000*R24/4.1868</f>
        <v>9100.028661507595</v>
      </c>
      <c r="T24" s="31">
        <v>49.93</v>
      </c>
      <c r="U24" s="41">
        <v>-15</v>
      </c>
      <c r="V24" s="41">
        <v>-4.9</v>
      </c>
      <c r="W24" s="36"/>
      <c r="X24" s="34" t="s">
        <v>50</v>
      </c>
      <c r="Y24" s="34" t="s">
        <v>50</v>
      </c>
      <c r="AA24" s="11">
        <f t="shared" si="0"/>
        <v>99.99980000000001</v>
      </c>
      <c r="AB24" s="12"/>
    </row>
    <row r="25" spans="2:28" s="10" customFormat="1" ht="12.75">
      <c r="B25" s="9">
        <v>13</v>
      </c>
      <c r="C25" s="37">
        <v>95.8119</v>
      </c>
      <c r="D25" s="37">
        <v>2.3333</v>
      </c>
      <c r="E25" s="37">
        <v>0.743</v>
      </c>
      <c r="F25" s="37">
        <v>0.1149</v>
      </c>
      <c r="G25" s="37">
        <v>0.1129</v>
      </c>
      <c r="H25" s="37">
        <v>0.0057</v>
      </c>
      <c r="I25" s="37">
        <v>0.0211</v>
      </c>
      <c r="J25" s="37">
        <v>0.0148</v>
      </c>
      <c r="K25" s="37">
        <v>0.0076</v>
      </c>
      <c r="L25" s="37">
        <v>0.0059</v>
      </c>
      <c r="M25" s="37">
        <v>0.6554</v>
      </c>
      <c r="N25" s="37">
        <v>0.1736</v>
      </c>
      <c r="O25" s="37">
        <v>0.7012</v>
      </c>
      <c r="P25" s="31">
        <v>34.38</v>
      </c>
      <c r="Q25" s="30">
        <f>1000*P25/4.1868</f>
        <v>8211.52192605331</v>
      </c>
      <c r="R25" s="31">
        <v>38.1</v>
      </c>
      <c r="S25" s="30">
        <f>1000*R25/4.1868</f>
        <v>9100.028661507595</v>
      </c>
      <c r="T25" s="31">
        <v>49.93</v>
      </c>
      <c r="U25" s="41"/>
      <c r="V25" s="34"/>
      <c r="W25" s="33"/>
      <c r="X25" s="34"/>
      <c r="Y25" s="34"/>
      <c r="AA25" s="11">
        <f t="shared" si="0"/>
        <v>100.00009999999997</v>
      </c>
      <c r="AB25" s="12"/>
    </row>
    <row r="26" spans="2:28" s="10" customFormat="1" ht="12.75">
      <c r="B26" s="9">
        <v>14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1"/>
      <c r="Q26" s="30"/>
      <c r="R26" s="31"/>
      <c r="S26" s="30"/>
      <c r="T26" s="31"/>
      <c r="U26" s="41"/>
      <c r="V26" s="34"/>
      <c r="W26" s="36"/>
      <c r="X26" s="34"/>
      <c r="Y26" s="34"/>
      <c r="AA26" s="11">
        <f t="shared" si="0"/>
        <v>0</v>
      </c>
      <c r="AB26" s="12"/>
    </row>
    <row r="27" spans="2:28" s="10" customFormat="1" ht="12.75">
      <c r="B27" s="9">
        <v>15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1"/>
      <c r="Q27" s="30"/>
      <c r="R27" s="31"/>
      <c r="S27" s="30"/>
      <c r="T27" s="31"/>
      <c r="U27" s="35"/>
      <c r="V27" s="27"/>
      <c r="W27" s="36"/>
      <c r="X27" s="34"/>
      <c r="Y27" s="30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1"/>
      <c r="Q28" s="30"/>
      <c r="R28" s="31"/>
      <c r="S28" s="30"/>
      <c r="T28" s="31"/>
      <c r="U28" s="41"/>
      <c r="V28" s="34"/>
      <c r="W28" s="39"/>
      <c r="X28" s="34"/>
      <c r="Y28" s="37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37">
        <v>95.9337</v>
      </c>
      <c r="D29" s="37">
        <v>2.2263</v>
      </c>
      <c r="E29" s="37">
        <v>0.7119</v>
      </c>
      <c r="F29" s="37">
        <v>0.1124</v>
      </c>
      <c r="G29" s="37">
        <v>0.1104</v>
      </c>
      <c r="H29" s="37">
        <v>0.0055</v>
      </c>
      <c r="I29" s="37">
        <v>0.0205</v>
      </c>
      <c r="J29" s="37">
        <v>0.0143</v>
      </c>
      <c r="K29" s="37">
        <v>0.0074</v>
      </c>
      <c r="L29" s="37">
        <v>0.007</v>
      </c>
      <c r="M29" s="37">
        <v>0.6876</v>
      </c>
      <c r="N29" s="37">
        <v>0.163</v>
      </c>
      <c r="O29" s="37">
        <v>0.7001</v>
      </c>
      <c r="P29" s="31">
        <v>34.32</v>
      </c>
      <c r="Q29" s="30">
        <f>1000*P29/4.1868</f>
        <v>8197.191172255662</v>
      </c>
      <c r="R29" s="31">
        <v>38.04</v>
      </c>
      <c r="S29" s="30">
        <f>1000*R29/4.1868</f>
        <v>9085.697907709946</v>
      </c>
      <c r="T29" s="31">
        <v>49.89</v>
      </c>
      <c r="U29" s="35">
        <v>-17</v>
      </c>
      <c r="V29" s="27">
        <v>-13.8</v>
      </c>
      <c r="W29" s="39"/>
      <c r="X29" s="34" t="s">
        <v>50</v>
      </c>
      <c r="Y29" s="34" t="s">
        <v>50</v>
      </c>
      <c r="AA29" s="11">
        <f t="shared" si="0"/>
        <v>100</v>
      </c>
      <c r="AB29" s="12" t="str">
        <f>IF(AA29=100,"ОК"," ")</f>
        <v>ОК</v>
      </c>
    </row>
    <row r="30" spans="2:28" s="10" customFormat="1" ht="12.75">
      <c r="B30" s="13">
        <v>18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1"/>
      <c r="Q30" s="30"/>
      <c r="R30" s="31"/>
      <c r="S30" s="30"/>
      <c r="T30" s="31"/>
      <c r="U30" s="27"/>
      <c r="V30" s="27"/>
      <c r="W30" s="39"/>
      <c r="X30" s="38"/>
      <c r="Y30" s="33"/>
      <c r="AA30" s="11">
        <f t="shared" si="0"/>
        <v>0</v>
      </c>
      <c r="AB30" s="12"/>
    </row>
    <row r="31" spans="2:28" s="10" customFormat="1" ht="12.75">
      <c r="B31" s="13">
        <v>19</v>
      </c>
      <c r="C31" s="37">
        <v>95.9457</v>
      </c>
      <c r="D31" s="37">
        <v>2.244</v>
      </c>
      <c r="E31" s="37">
        <v>0.7112</v>
      </c>
      <c r="F31" s="37">
        <v>0.1129</v>
      </c>
      <c r="G31" s="37">
        <v>0.1109</v>
      </c>
      <c r="H31" s="37">
        <v>0.0052</v>
      </c>
      <c r="I31" s="37">
        <v>0.0204</v>
      </c>
      <c r="J31" s="37">
        <v>0.0141</v>
      </c>
      <c r="K31" s="37">
        <v>0.0074</v>
      </c>
      <c r="L31" s="37">
        <v>0.0063</v>
      </c>
      <c r="M31" s="37">
        <v>0.655</v>
      </c>
      <c r="N31" s="37">
        <v>0.167</v>
      </c>
      <c r="O31" s="37">
        <v>0.7001</v>
      </c>
      <c r="P31" s="31">
        <v>34.33</v>
      </c>
      <c r="Q31" s="30">
        <f>1000*P31/4.1868</f>
        <v>8199.579631221935</v>
      </c>
      <c r="R31" s="31">
        <v>38.05</v>
      </c>
      <c r="S31" s="30">
        <f>1000*R31/4.1868</f>
        <v>9088.086366676222</v>
      </c>
      <c r="T31" s="31">
        <v>49.91</v>
      </c>
      <c r="U31" s="34"/>
      <c r="V31" s="34"/>
      <c r="W31" s="39"/>
      <c r="X31" s="34"/>
      <c r="Y31" s="37"/>
      <c r="AA31" s="11">
        <f t="shared" si="0"/>
        <v>100.0001</v>
      </c>
      <c r="AB31" s="12"/>
    </row>
    <row r="32" spans="2:28" s="10" customFormat="1" ht="12.75">
      <c r="B32" s="13">
        <v>20</v>
      </c>
      <c r="C32" s="37">
        <v>95.9616</v>
      </c>
      <c r="D32" s="37">
        <v>2.2402</v>
      </c>
      <c r="E32" s="37">
        <v>0.7078</v>
      </c>
      <c r="F32" s="37">
        <v>0.1129</v>
      </c>
      <c r="G32" s="37">
        <v>0.1105</v>
      </c>
      <c r="H32" s="37">
        <v>0.0062</v>
      </c>
      <c r="I32" s="37">
        <v>0.0203</v>
      </c>
      <c r="J32" s="37">
        <v>0.0142</v>
      </c>
      <c r="K32" s="37">
        <v>0.0074</v>
      </c>
      <c r="L32" s="37">
        <v>0.0063</v>
      </c>
      <c r="M32" s="37">
        <v>0.6472</v>
      </c>
      <c r="N32" s="37">
        <v>0.1655</v>
      </c>
      <c r="O32" s="37">
        <v>0.7</v>
      </c>
      <c r="P32" s="31">
        <v>34.33</v>
      </c>
      <c r="Q32" s="30">
        <f>1000*P32/4.1868</f>
        <v>8199.579631221935</v>
      </c>
      <c r="R32" s="31">
        <v>38.05</v>
      </c>
      <c r="S32" s="30">
        <f>1000*R32/4.1868</f>
        <v>9088.086366676222</v>
      </c>
      <c r="T32" s="31">
        <v>49.92</v>
      </c>
      <c r="U32" s="34"/>
      <c r="V32" s="34"/>
      <c r="W32" s="36"/>
      <c r="X32" s="34"/>
      <c r="Y32" s="34"/>
      <c r="AA32" s="11">
        <f t="shared" si="0"/>
        <v>100.00010000000002</v>
      </c>
      <c r="AB32" s="12"/>
    </row>
    <row r="33" spans="2:28" s="10" customFormat="1" ht="12.75">
      <c r="B33" s="13">
        <v>21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1"/>
      <c r="Q33" s="30"/>
      <c r="R33" s="31"/>
      <c r="S33" s="30"/>
      <c r="T33" s="31"/>
      <c r="U33" s="41"/>
      <c r="V33" s="41"/>
      <c r="W33" s="36"/>
      <c r="X33" s="34"/>
      <c r="Y33" s="30"/>
      <c r="AA33" s="11">
        <f t="shared" si="0"/>
        <v>0</v>
      </c>
      <c r="AB33" s="12"/>
    </row>
    <row r="34" spans="2:28" s="10" customFormat="1" ht="12.75">
      <c r="B34" s="13">
        <v>22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1"/>
      <c r="Q34" s="30"/>
      <c r="R34" s="31"/>
      <c r="S34" s="30"/>
      <c r="T34" s="31"/>
      <c r="U34" s="35"/>
      <c r="V34" s="27"/>
      <c r="W34" s="33"/>
      <c r="X34" s="34"/>
      <c r="Y34" s="34"/>
      <c r="AA34" s="11">
        <f t="shared" si="0"/>
        <v>0</v>
      </c>
      <c r="AB34" s="12"/>
    </row>
    <row r="35" spans="2:28" s="10" customFormat="1" ht="12.75">
      <c r="B35" s="13">
        <v>23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1"/>
      <c r="Q35" s="30"/>
      <c r="R35" s="31"/>
      <c r="S35" s="30"/>
      <c r="T35" s="31"/>
      <c r="U35" s="27"/>
      <c r="V35" s="27"/>
      <c r="W35" s="36"/>
      <c r="X35" s="34"/>
      <c r="Y35" s="37"/>
      <c r="AA35" s="11">
        <f t="shared" si="0"/>
        <v>0</v>
      </c>
      <c r="AB35" s="12"/>
    </row>
    <row r="36" spans="2:28" s="10" customFormat="1" ht="12.75">
      <c r="B36" s="13">
        <v>24</v>
      </c>
      <c r="C36" s="37">
        <v>95.9661</v>
      </c>
      <c r="D36" s="37">
        <v>2.2377</v>
      </c>
      <c r="E36" s="37">
        <v>0.7054</v>
      </c>
      <c r="F36" s="37">
        <v>0.1124</v>
      </c>
      <c r="G36" s="37">
        <v>0.1105</v>
      </c>
      <c r="H36" s="37">
        <v>0.006</v>
      </c>
      <c r="I36" s="37">
        <v>0.0202</v>
      </c>
      <c r="J36" s="37">
        <v>0.0139</v>
      </c>
      <c r="K36" s="37">
        <v>0.0076</v>
      </c>
      <c r="L36" s="37">
        <v>0.0066</v>
      </c>
      <c r="M36" s="37">
        <v>0.6451</v>
      </c>
      <c r="N36" s="37">
        <v>0.1685</v>
      </c>
      <c r="O36" s="37">
        <v>0.6999</v>
      </c>
      <c r="P36" s="31">
        <v>34.33</v>
      </c>
      <c r="Q36" s="30">
        <f>1000*P36/4.1868</f>
        <v>8199.579631221935</v>
      </c>
      <c r="R36" s="31">
        <v>38.05</v>
      </c>
      <c r="S36" s="30">
        <f>1000*R36/4.1868</f>
        <v>9088.086366676222</v>
      </c>
      <c r="T36" s="31">
        <v>49.92</v>
      </c>
      <c r="U36" s="27">
        <v>-20.4</v>
      </c>
      <c r="V36" s="27">
        <v>-16.4</v>
      </c>
      <c r="W36" s="33"/>
      <c r="X36" s="34" t="s">
        <v>51</v>
      </c>
      <c r="Y36" s="34" t="s">
        <v>51</v>
      </c>
      <c r="AA36" s="11">
        <f t="shared" si="0"/>
        <v>100</v>
      </c>
      <c r="AB36" s="12" t="str">
        <f>IF(AA36=100,"ОК"," ")</f>
        <v>ОК</v>
      </c>
    </row>
    <row r="37" spans="2:28" s="10" customFormat="1" ht="12.75">
      <c r="B37" s="13">
        <v>25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1"/>
      <c r="Q37" s="30"/>
      <c r="R37" s="31"/>
      <c r="S37" s="30"/>
      <c r="T37" s="31"/>
      <c r="U37" s="27"/>
      <c r="V37" s="27"/>
      <c r="W37" s="40"/>
      <c r="X37" s="34"/>
      <c r="Y37" s="33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13">
        <v>26</v>
      </c>
      <c r="C38" s="37">
        <v>95.9673</v>
      </c>
      <c r="D38" s="37">
        <v>2.229</v>
      </c>
      <c r="E38" s="37">
        <v>0.7033</v>
      </c>
      <c r="F38" s="37">
        <v>0.111</v>
      </c>
      <c r="G38" s="37">
        <v>0.1091</v>
      </c>
      <c r="H38" s="37">
        <v>0.0067</v>
      </c>
      <c r="I38" s="37">
        <v>0.0201</v>
      </c>
      <c r="J38" s="37">
        <v>0.0142</v>
      </c>
      <c r="K38" s="37">
        <v>0.0072</v>
      </c>
      <c r="L38" s="37">
        <v>0.006</v>
      </c>
      <c r="M38" s="37">
        <v>0.6576</v>
      </c>
      <c r="N38" s="37">
        <v>0.1684</v>
      </c>
      <c r="O38" s="37">
        <v>0.6999</v>
      </c>
      <c r="P38" s="31">
        <v>34.32</v>
      </c>
      <c r="Q38" s="30">
        <f>1000*P38/4.1868</f>
        <v>8197.191172255662</v>
      </c>
      <c r="R38" s="31">
        <v>38.04</v>
      </c>
      <c r="S38" s="30">
        <f>1000*R38/4.1868</f>
        <v>9085.697907709946</v>
      </c>
      <c r="T38" s="31">
        <v>49.9</v>
      </c>
      <c r="U38" s="34"/>
      <c r="V38" s="34"/>
      <c r="W38" s="36"/>
      <c r="X38" s="34"/>
      <c r="Y38" s="37"/>
      <c r="AA38" s="11">
        <f t="shared" si="0"/>
        <v>99.9999</v>
      </c>
      <c r="AB38" s="12" t="str">
        <f>IF(AA38=100,"ОК"," ")</f>
        <v> </v>
      </c>
    </row>
    <row r="39" spans="2:28" s="10" customFormat="1" ht="12.75">
      <c r="B39" s="13">
        <v>27</v>
      </c>
      <c r="C39" s="37">
        <v>95.9</v>
      </c>
      <c r="D39" s="37">
        <v>2.281</v>
      </c>
      <c r="E39" s="37">
        <v>0.7172</v>
      </c>
      <c r="F39" s="37">
        <v>0.1129</v>
      </c>
      <c r="G39" s="37">
        <v>0.112</v>
      </c>
      <c r="H39" s="37">
        <v>0.0052</v>
      </c>
      <c r="I39" s="37">
        <v>0.0205</v>
      </c>
      <c r="J39" s="37">
        <v>0.0146</v>
      </c>
      <c r="K39" s="37">
        <v>0.0078</v>
      </c>
      <c r="L39" s="37">
        <v>0.0058</v>
      </c>
      <c r="M39" s="37">
        <v>0.6487</v>
      </c>
      <c r="N39" s="37">
        <v>0.1742</v>
      </c>
      <c r="O39" s="37">
        <v>0.7004</v>
      </c>
      <c r="P39" s="31">
        <v>34.35</v>
      </c>
      <c r="Q39" s="30">
        <f>1000*P39/4.1868</f>
        <v>8204.356549154485</v>
      </c>
      <c r="R39" s="31">
        <v>38.07</v>
      </c>
      <c r="S39" s="30">
        <f>1000*R39/4.1868</f>
        <v>9092.863284608771</v>
      </c>
      <c r="T39" s="31">
        <v>49.92</v>
      </c>
      <c r="U39" s="41"/>
      <c r="V39" s="41"/>
      <c r="W39" s="36" t="s">
        <v>54</v>
      </c>
      <c r="X39" s="39"/>
      <c r="Y39" s="39"/>
      <c r="AA39" s="11">
        <f t="shared" si="0"/>
        <v>99.99990000000001</v>
      </c>
      <c r="AB39" s="12" t="str">
        <f>IF(AA39=100,"ОК"," ")</f>
        <v> </v>
      </c>
    </row>
    <row r="40" spans="2:28" s="10" customFormat="1" ht="12.75">
      <c r="B40" s="13">
        <v>28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1"/>
      <c r="Q40" s="30"/>
      <c r="R40" s="31"/>
      <c r="S40" s="30"/>
      <c r="T40" s="31"/>
      <c r="U40" s="34"/>
      <c r="V40" s="34"/>
      <c r="W40" s="36"/>
      <c r="X40" s="34"/>
      <c r="Y40" s="34"/>
      <c r="AA40" s="11">
        <f t="shared" si="0"/>
        <v>0</v>
      </c>
      <c r="AB40" s="12"/>
    </row>
    <row r="41" spans="2:28" s="10" customFormat="1" ht="12.75">
      <c r="B41" s="13">
        <v>29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1"/>
      <c r="Q41" s="30"/>
      <c r="R41" s="31"/>
      <c r="S41" s="30"/>
      <c r="T41" s="31"/>
      <c r="U41" s="27"/>
      <c r="V41" s="27"/>
      <c r="W41" s="36"/>
      <c r="X41" s="34"/>
      <c r="Y41" s="34"/>
      <c r="AA41" s="11">
        <f t="shared" si="0"/>
        <v>0</v>
      </c>
      <c r="AB41" s="12"/>
    </row>
    <row r="42" spans="2:28" s="10" customFormat="1" ht="12.75">
      <c r="B42" s="13">
        <v>30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1"/>
      <c r="Q42" s="30"/>
      <c r="R42" s="31"/>
      <c r="S42" s="30"/>
      <c r="T42" s="31"/>
      <c r="U42" s="34"/>
      <c r="V42" s="41"/>
      <c r="W42" s="36"/>
      <c r="X42" s="39"/>
      <c r="Y42" s="42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37">
        <v>95.9987</v>
      </c>
      <c r="D43" s="37">
        <v>2.189</v>
      </c>
      <c r="E43" s="37">
        <v>0.6988</v>
      </c>
      <c r="F43" s="37">
        <v>0.1113</v>
      </c>
      <c r="G43" s="37">
        <v>0.1097</v>
      </c>
      <c r="H43" s="37">
        <v>0.0053</v>
      </c>
      <c r="I43" s="37">
        <v>0.0208</v>
      </c>
      <c r="J43" s="37">
        <v>0.0144</v>
      </c>
      <c r="K43" s="37">
        <v>0.008</v>
      </c>
      <c r="L43" s="37">
        <v>0.0068</v>
      </c>
      <c r="M43" s="37">
        <v>0.6661</v>
      </c>
      <c r="N43" s="37">
        <v>0.171</v>
      </c>
      <c r="O43" s="37">
        <v>0.6997</v>
      </c>
      <c r="P43" s="31">
        <v>34.31</v>
      </c>
      <c r="Q43" s="30">
        <f>1000*P43/4.1868</f>
        <v>8194.802713289386</v>
      </c>
      <c r="R43" s="31">
        <v>38.02</v>
      </c>
      <c r="S43" s="30">
        <f>1000*R43/4.1868</f>
        <v>9080.920989777396</v>
      </c>
      <c r="T43" s="31">
        <v>49.89</v>
      </c>
      <c r="U43" s="34">
        <v>-23.1</v>
      </c>
      <c r="V43" s="41">
        <v>-16.1</v>
      </c>
      <c r="W43" s="39"/>
      <c r="X43" s="39" t="s">
        <v>51</v>
      </c>
      <c r="Y43" s="43" t="s">
        <v>51</v>
      </c>
      <c r="AA43" s="11">
        <f t="shared" si="0"/>
        <v>99.99990000000001</v>
      </c>
      <c r="AB43" s="12" t="str">
        <f>IF(AA43=100,"ОК"," ")</f>
        <v> </v>
      </c>
    </row>
    <row r="44" spans="2:29" ht="11.25" customHeight="1">
      <c r="B44" s="112" t="s">
        <v>53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23"/>
      <c r="AA44" s="5"/>
      <c r="AB44" s="6"/>
      <c r="AC44"/>
    </row>
    <row r="45" spans="3:24" ht="4.5" customHeight="1" hidden="1"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</row>
    <row r="46" spans="3:24" ht="12.75" hidden="1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2"/>
      <c r="R46" s="22"/>
      <c r="S46" s="22"/>
      <c r="T46" s="22"/>
      <c r="U46" s="22"/>
      <c r="V46" s="22"/>
      <c r="W46" s="22"/>
      <c r="X46" s="22"/>
    </row>
    <row r="47" spans="3:20" ht="12.75">
      <c r="C47" s="110" t="s">
        <v>48</v>
      </c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</row>
    <row r="48" spans="3:22" ht="12.75">
      <c r="C48" s="1" t="s">
        <v>34</v>
      </c>
      <c r="K48" s="2" t="s">
        <v>0</v>
      </c>
      <c r="L48" s="2"/>
      <c r="N48" s="2"/>
      <c r="O48" s="2" t="s">
        <v>1</v>
      </c>
      <c r="S48" s="2"/>
      <c r="T48" s="2" t="s">
        <v>45</v>
      </c>
      <c r="U48" s="2"/>
      <c r="V48" s="2"/>
    </row>
    <row r="49" spans="3:20" ht="18" customHeight="1">
      <c r="C49" s="25" t="s">
        <v>35</v>
      </c>
      <c r="D49" s="26"/>
      <c r="E49" s="26"/>
      <c r="F49" s="26"/>
      <c r="G49" s="26"/>
      <c r="H49" s="26"/>
      <c r="I49" s="26"/>
      <c r="J49" s="26"/>
      <c r="K49" s="25" t="s">
        <v>44</v>
      </c>
      <c r="L49" s="25"/>
      <c r="M49" s="26"/>
      <c r="N49" s="26"/>
      <c r="O49" s="26"/>
      <c r="P49" s="26"/>
      <c r="Q49" s="26"/>
      <c r="R49" s="26"/>
      <c r="S49" s="110" t="s">
        <v>49</v>
      </c>
      <c r="T49" s="110"/>
    </row>
    <row r="50" spans="3:22" ht="12.75">
      <c r="C50" s="1" t="s">
        <v>36</v>
      </c>
      <c r="K50" s="2" t="s">
        <v>0</v>
      </c>
      <c r="L50" s="2"/>
      <c r="N50" s="2"/>
      <c r="O50" s="2" t="s">
        <v>1</v>
      </c>
      <c r="S50" s="2"/>
      <c r="T50" s="2" t="s">
        <v>45</v>
      </c>
      <c r="U50" s="2"/>
      <c r="V50" s="2"/>
    </row>
    <row r="52" spans="3:25" ht="12.75"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</row>
  </sheetData>
  <sheetProtection/>
  <mergeCells count="34">
    <mergeCell ref="S49:T49"/>
    <mergeCell ref="C45:X45"/>
    <mergeCell ref="B44:X44"/>
    <mergeCell ref="U9:U12"/>
    <mergeCell ref="V9:V12"/>
    <mergeCell ref="X9:X12"/>
    <mergeCell ref="B9:B12"/>
    <mergeCell ref="I10:I12"/>
    <mergeCell ref="H10:H12"/>
    <mergeCell ref="C47:T47"/>
    <mergeCell ref="W2:Y2"/>
    <mergeCell ref="B7:Y7"/>
    <mergeCell ref="B8:Y8"/>
    <mergeCell ref="D10:D12"/>
    <mergeCell ref="C10:C12"/>
    <mergeCell ref="M10:M12"/>
    <mergeCell ref="J10:J12"/>
    <mergeCell ref="C9:N9"/>
    <mergeCell ref="S10:S12"/>
    <mergeCell ref="C6:AA6"/>
    <mergeCell ref="E10:E12"/>
    <mergeCell ref="L10:L12"/>
    <mergeCell ref="P10:P12"/>
    <mergeCell ref="N10:N12"/>
    <mergeCell ref="Q10:Q12"/>
    <mergeCell ref="G10:G12"/>
    <mergeCell ref="T10:T12"/>
    <mergeCell ref="F10:F12"/>
    <mergeCell ref="K10:K12"/>
    <mergeCell ref="O10:O12"/>
    <mergeCell ref="Y9:Y12"/>
    <mergeCell ref="O9:T9"/>
    <mergeCell ref="R10:R12"/>
    <mergeCell ref="W9:W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4"/>
  <sheetViews>
    <sheetView tabSelected="1" zoomScalePageLayoutView="0" workbookViewId="0" topLeftCell="A10">
      <selection activeCell="L37" sqref="L37"/>
    </sheetView>
  </sheetViews>
  <sheetFormatPr defaultColWidth="9.00390625" defaultRowHeight="12.75"/>
  <cols>
    <col min="1" max="1" width="3.625" style="47" customWidth="1"/>
    <col min="2" max="2" width="11.75390625" style="47" customWidth="1"/>
    <col min="3" max="8" width="15.375" style="47" customWidth="1"/>
    <col min="9" max="10" width="19.00390625" style="47" customWidth="1"/>
    <col min="11" max="11" width="10.00390625" style="47" customWidth="1"/>
    <col min="12" max="16384" width="9.125" style="47" customWidth="1"/>
  </cols>
  <sheetData>
    <row r="1" spans="2:8" ht="12.75">
      <c r="B1" s="48" t="s">
        <v>11</v>
      </c>
      <c r="C1" s="48"/>
      <c r="D1" s="48"/>
      <c r="E1" s="48"/>
      <c r="F1" s="48"/>
      <c r="G1" s="48"/>
      <c r="H1" s="48"/>
    </row>
    <row r="2" spans="2:8" ht="12.75">
      <c r="B2" s="48" t="s">
        <v>55</v>
      </c>
      <c r="C2" s="48"/>
      <c r="D2" s="48"/>
      <c r="E2" s="48"/>
      <c r="F2" s="48"/>
      <c r="G2" s="48"/>
      <c r="H2" s="48"/>
    </row>
    <row r="3" spans="2:11" ht="12.75">
      <c r="B3" s="49" t="s">
        <v>56</v>
      </c>
      <c r="C3" s="49"/>
      <c r="D3" s="49"/>
      <c r="E3" s="49"/>
      <c r="F3" s="48"/>
      <c r="G3" s="48"/>
      <c r="H3" s="48"/>
      <c r="I3" s="4"/>
      <c r="J3" s="4"/>
      <c r="K3" s="4"/>
    </row>
    <row r="4" spans="2:11" ht="12.75">
      <c r="B4" s="48"/>
      <c r="C4" s="48"/>
      <c r="D4" s="48"/>
      <c r="E4" s="48"/>
      <c r="F4" s="48"/>
      <c r="G4" s="48"/>
      <c r="H4" s="48"/>
      <c r="I4" s="4"/>
      <c r="J4" s="4"/>
      <c r="K4" s="4"/>
    </row>
    <row r="5" spans="3:11" ht="15">
      <c r="C5" s="128" t="s">
        <v>57</v>
      </c>
      <c r="D5" s="128"/>
      <c r="E5" s="128"/>
      <c r="F5" s="128"/>
      <c r="G5" s="128"/>
      <c r="H5" s="128"/>
      <c r="I5" s="128"/>
      <c r="J5" s="128"/>
      <c r="K5" s="50"/>
    </row>
    <row r="6" spans="2:11" ht="18" customHeight="1">
      <c r="B6" s="129" t="s">
        <v>58</v>
      </c>
      <c r="C6" s="129"/>
      <c r="D6" s="129"/>
      <c r="E6" s="129"/>
      <c r="F6" s="129"/>
      <c r="G6" s="129"/>
      <c r="H6" s="129"/>
      <c r="I6" s="129"/>
      <c r="J6" s="129"/>
      <c r="K6" s="51"/>
    </row>
    <row r="7" spans="2:11" ht="18" customHeight="1">
      <c r="B7" s="129"/>
      <c r="C7" s="129"/>
      <c r="D7" s="129"/>
      <c r="E7" s="129"/>
      <c r="F7" s="129"/>
      <c r="G7" s="129"/>
      <c r="H7" s="129"/>
      <c r="I7" s="129"/>
      <c r="J7" s="129"/>
      <c r="K7" s="52"/>
    </row>
    <row r="8" spans="2:11" ht="18" customHeight="1">
      <c r="B8" s="129"/>
      <c r="C8" s="129"/>
      <c r="D8" s="129"/>
      <c r="E8" s="129"/>
      <c r="F8" s="129"/>
      <c r="G8" s="129"/>
      <c r="H8" s="129"/>
      <c r="I8" s="129"/>
      <c r="J8" s="129"/>
      <c r="K8" s="52"/>
    </row>
    <row r="9" spans="2:11" ht="18" customHeight="1">
      <c r="B9" s="129"/>
      <c r="C9" s="129"/>
      <c r="D9" s="129"/>
      <c r="E9" s="129"/>
      <c r="F9" s="129"/>
      <c r="G9" s="129"/>
      <c r="H9" s="129"/>
      <c r="I9" s="129"/>
      <c r="J9" s="129"/>
      <c r="K9" s="53"/>
    </row>
    <row r="10" spans="2:11" ht="24" customHeight="1" thickBot="1">
      <c r="B10" s="130" t="s">
        <v>59</v>
      </c>
      <c r="C10" s="130"/>
      <c r="D10" s="130"/>
      <c r="E10" s="130"/>
      <c r="F10" s="130"/>
      <c r="G10" s="130"/>
      <c r="H10" s="130"/>
      <c r="I10" s="130"/>
      <c r="J10" s="130"/>
      <c r="K10" s="130"/>
    </row>
    <row r="11" spans="2:11" ht="30" customHeight="1">
      <c r="B11" s="131" t="s">
        <v>16</v>
      </c>
      <c r="C11" s="134" t="s">
        <v>60</v>
      </c>
      <c r="D11" s="134"/>
      <c r="E11" s="134"/>
      <c r="F11" s="134"/>
      <c r="G11" s="134"/>
      <c r="H11" s="134"/>
      <c r="I11" s="135" t="s">
        <v>61</v>
      </c>
      <c r="J11" s="138" t="s">
        <v>62</v>
      </c>
      <c r="K11" s="54"/>
    </row>
    <row r="12" spans="2:11" ht="48.75" customHeight="1">
      <c r="B12" s="132"/>
      <c r="C12" s="125" t="s">
        <v>63</v>
      </c>
      <c r="D12" s="125" t="s">
        <v>64</v>
      </c>
      <c r="E12" s="125" t="s">
        <v>65</v>
      </c>
      <c r="F12" s="125" t="s">
        <v>66</v>
      </c>
      <c r="G12" s="125" t="s">
        <v>67</v>
      </c>
      <c r="H12" s="125" t="s">
        <v>68</v>
      </c>
      <c r="I12" s="136"/>
      <c r="J12" s="139"/>
      <c r="K12" s="54"/>
    </row>
    <row r="13" spans="2:11" ht="15.75" customHeight="1">
      <c r="B13" s="132"/>
      <c r="C13" s="125"/>
      <c r="D13" s="125"/>
      <c r="E13" s="125"/>
      <c r="F13" s="125"/>
      <c r="G13" s="125"/>
      <c r="H13" s="125"/>
      <c r="I13" s="136"/>
      <c r="J13" s="139"/>
      <c r="K13" s="54"/>
    </row>
    <row r="14" spans="2:11" ht="30" customHeight="1" thickBot="1">
      <c r="B14" s="133"/>
      <c r="C14" s="126"/>
      <c r="D14" s="126"/>
      <c r="E14" s="126"/>
      <c r="F14" s="126"/>
      <c r="G14" s="126"/>
      <c r="H14" s="126"/>
      <c r="I14" s="137"/>
      <c r="J14" s="140"/>
      <c r="K14" s="54"/>
    </row>
    <row r="15" spans="2:11" ht="25.5" customHeight="1">
      <c r="B15" s="55">
        <v>1</v>
      </c>
      <c r="C15" s="56">
        <v>527561.81</v>
      </c>
      <c r="D15" s="56">
        <v>2594.2</v>
      </c>
      <c r="E15" s="56">
        <v>851.04</v>
      </c>
      <c r="F15" s="56">
        <v>1908.82</v>
      </c>
      <c r="G15" s="56">
        <v>18341.3</v>
      </c>
      <c r="H15" s="56">
        <v>11889.53</v>
      </c>
      <c r="I15" s="57">
        <f aca="true" t="shared" si="0" ref="I15:I44">SUM(C15:H15)</f>
        <v>563146.7000000001</v>
      </c>
      <c r="J15" s="58">
        <v>34.52</v>
      </c>
      <c r="K15" s="59"/>
    </row>
    <row r="16" spans="2:11" ht="25.5" customHeight="1">
      <c r="B16" s="60">
        <v>2</v>
      </c>
      <c r="C16" s="61">
        <v>529486.59</v>
      </c>
      <c r="D16" s="61">
        <v>2709.22</v>
      </c>
      <c r="E16" s="61">
        <v>1183.19</v>
      </c>
      <c r="F16" s="61">
        <v>1773.59</v>
      </c>
      <c r="G16" s="61">
        <v>18389.28</v>
      </c>
      <c r="H16" s="61">
        <v>12044.53</v>
      </c>
      <c r="I16" s="62">
        <f t="shared" si="0"/>
        <v>565586.3999999999</v>
      </c>
      <c r="J16" s="58">
        <v>34.52</v>
      </c>
      <c r="K16" s="59"/>
    </row>
    <row r="17" spans="2:11" ht="25.5" customHeight="1">
      <c r="B17" s="60">
        <v>3</v>
      </c>
      <c r="C17" s="61">
        <v>523926.92</v>
      </c>
      <c r="D17" s="61">
        <v>2355.48</v>
      </c>
      <c r="E17" s="61">
        <v>1305.62</v>
      </c>
      <c r="F17" s="61">
        <v>1485.08</v>
      </c>
      <c r="G17" s="61">
        <v>17466.85</v>
      </c>
      <c r="H17" s="61">
        <v>9847.6</v>
      </c>
      <c r="I17" s="62">
        <f t="shared" si="0"/>
        <v>556387.5499999999</v>
      </c>
      <c r="J17" s="58">
        <f>Лист1!P15</f>
        <v>34.43</v>
      </c>
      <c r="K17" s="59"/>
    </row>
    <row r="18" spans="2:11" ht="25.5" customHeight="1">
      <c r="B18" s="60">
        <v>4</v>
      </c>
      <c r="C18" s="61">
        <v>314883.09</v>
      </c>
      <c r="D18" s="61">
        <v>2447.79</v>
      </c>
      <c r="E18" s="61">
        <v>3021.8</v>
      </c>
      <c r="F18" s="61">
        <v>1466.02</v>
      </c>
      <c r="G18" s="61">
        <v>14987.76</v>
      </c>
      <c r="H18" s="61">
        <v>9789.06</v>
      </c>
      <c r="I18" s="62">
        <f t="shared" si="0"/>
        <v>346595.52</v>
      </c>
      <c r="J18" s="58">
        <v>34.43</v>
      </c>
      <c r="K18" s="59"/>
    </row>
    <row r="19" spans="2:11" ht="25.5" customHeight="1">
      <c r="B19" s="60">
        <v>5</v>
      </c>
      <c r="C19" s="61">
        <v>16579.01</v>
      </c>
      <c r="D19" s="61">
        <v>2936.7</v>
      </c>
      <c r="E19" s="61">
        <v>2809.04</v>
      </c>
      <c r="F19" s="61">
        <v>2094.39</v>
      </c>
      <c r="G19" s="61">
        <v>18345.95</v>
      </c>
      <c r="H19" s="61">
        <v>14516.24</v>
      </c>
      <c r="I19" s="62">
        <f t="shared" si="0"/>
        <v>57281.329999999994</v>
      </c>
      <c r="J19" s="58">
        <f>Лист1!P17</f>
        <v>34.45</v>
      </c>
      <c r="K19" s="59"/>
    </row>
    <row r="20" spans="2:11" ht="25.5" customHeight="1">
      <c r="B20" s="60">
        <v>6</v>
      </c>
      <c r="C20" s="61">
        <v>79654.47</v>
      </c>
      <c r="D20" s="61">
        <v>2969.14</v>
      </c>
      <c r="E20" s="61">
        <v>2196.44</v>
      </c>
      <c r="F20" s="61">
        <v>1974.78</v>
      </c>
      <c r="G20" s="61">
        <v>21423.34</v>
      </c>
      <c r="H20" s="61">
        <v>13866.9</v>
      </c>
      <c r="I20" s="62">
        <f t="shared" si="0"/>
        <v>122085.06999999999</v>
      </c>
      <c r="J20" s="58">
        <f>Лист1!P18</f>
        <v>34.45</v>
      </c>
      <c r="K20" s="59"/>
    </row>
    <row r="21" spans="2:11" ht="25.5" customHeight="1">
      <c r="B21" s="60">
        <v>7</v>
      </c>
      <c r="C21" s="61">
        <v>529821.25</v>
      </c>
      <c r="D21" s="61">
        <v>3026.16</v>
      </c>
      <c r="E21" s="61">
        <v>1034.8</v>
      </c>
      <c r="F21" s="61">
        <v>2129.98</v>
      </c>
      <c r="G21" s="61">
        <v>21009.07</v>
      </c>
      <c r="H21" s="61">
        <v>14766.48</v>
      </c>
      <c r="I21" s="62">
        <f t="shared" si="0"/>
        <v>571787.74</v>
      </c>
      <c r="J21" s="58">
        <v>34.45</v>
      </c>
      <c r="K21" s="59"/>
    </row>
    <row r="22" spans="2:11" ht="25.5" customHeight="1">
      <c r="B22" s="60">
        <v>8</v>
      </c>
      <c r="C22" s="61">
        <v>534173.98</v>
      </c>
      <c r="D22" s="61">
        <v>3723.12</v>
      </c>
      <c r="E22" s="61">
        <v>1470.81</v>
      </c>
      <c r="F22" s="61">
        <v>3391.29</v>
      </c>
      <c r="G22" s="61">
        <v>27904.96</v>
      </c>
      <c r="H22" s="61">
        <v>21371.24</v>
      </c>
      <c r="I22" s="62">
        <f t="shared" si="0"/>
        <v>592035.4</v>
      </c>
      <c r="J22" s="58">
        <v>34.45</v>
      </c>
      <c r="K22" s="59"/>
    </row>
    <row r="23" spans="2:11" ht="25.5" customHeight="1">
      <c r="B23" s="60">
        <v>9</v>
      </c>
      <c r="C23" s="61">
        <v>554389.93</v>
      </c>
      <c r="D23" s="61">
        <v>4236.07</v>
      </c>
      <c r="E23" s="61">
        <v>1549.02</v>
      </c>
      <c r="F23" s="61">
        <v>3483.56</v>
      </c>
      <c r="G23" s="61">
        <v>30308.98</v>
      </c>
      <c r="H23" s="61">
        <v>23083.79</v>
      </c>
      <c r="I23" s="62">
        <f t="shared" si="0"/>
        <v>617051.3500000001</v>
      </c>
      <c r="J23" s="58">
        <v>34.45</v>
      </c>
      <c r="K23" s="59"/>
    </row>
    <row r="24" spans="2:11" ht="25.5" customHeight="1">
      <c r="B24" s="60">
        <v>10</v>
      </c>
      <c r="C24" s="61">
        <v>517127.31</v>
      </c>
      <c r="D24" s="61">
        <v>4340.43</v>
      </c>
      <c r="E24" s="61">
        <v>2727.55</v>
      </c>
      <c r="F24" s="61">
        <v>3364.44</v>
      </c>
      <c r="G24" s="61">
        <v>64348.33</v>
      </c>
      <c r="H24" s="61">
        <v>25268.24</v>
      </c>
      <c r="I24" s="62">
        <f t="shared" si="0"/>
        <v>617176.2999999999</v>
      </c>
      <c r="J24" s="58">
        <f>Лист1!P22</f>
        <v>34.43</v>
      </c>
      <c r="K24" s="59"/>
    </row>
    <row r="25" spans="2:11" ht="25.5" customHeight="1">
      <c r="B25" s="60">
        <v>11</v>
      </c>
      <c r="C25" s="61">
        <v>535003.52</v>
      </c>
      <c r="D25" s="61">
        <v>4332.21</v>
      </c>
      <c r="E25" s="61">
        <v>1395.82</v>
      </c>
      <c r="F25" s="61">
        <v>3317.28</v>
      </c>
      <c r="G25" s="61">
        <v>31492.11</v>
      </c>
      <c r="H25" s="61">
        <v>22026.49</v>
      </c>
      <c r="I25" s="62">
        <f t="shared" si="0"/>
        <v>597567.4299999999</v>
      </c>
      <c r="J25" s="58">
        <v>34.43</v>
      </c>
      <c r="K25" s="59"/>
    </row>
    <row r="26" spans="2:11" ht="25.5" customHeight="1">
      <c r="B26" s="60">
        <v>12</v>
      </c>
      <c r="C26" s="61">
        <v>499889.52</v>
      </c>
      <c r="D26" s="61">
        <v>5458.29</v>
      </c>
      <c r="E26" s="61">
        <v>4753.17</v>
      </c>
      <c r="F26" s="61">
        <v>4500.19</v>
      </c>
      <c r="G26" s="61">
        <v>32663.41</v>
      </c>
      <c r="H26" s="61">
        <v>29128.91</v>
      </c>
      <c r="I26" s="62">
        <f t="shared" si="0"/>
        <v>576393.49</v>
      </c>
      <c r="J26" s="58">
        <f>Лист1!P24</f>
        <v>34.37</v>
      </c>
      <c r="K26" s="59"/>
    </row>
    <row r="27" spans="2:11" ht="25.5" customHeight="1">
      <c r="B27" s="60">
        <v>13</v>
      </c>
      <c r="C27" s="61">
        <v>558416.49</v>
      </c>
      <c r="D27" s="61">
        <v>6819.7</v>
      </c>
      <c r="E27" s="61">
        <v>10004.29</v>
      </c>
      <c r="F27" s="61">
        <v>6024.83</v>
      </c>
      <c r="G27" s="61">
        <v>40507.1</v>
      </c>
      <c r="H27" s="61">
        <v>39828</v>
      </c>
      <c r="I27" s="62">
        <f t="shared" si="0"/>
        <v>661600.4099999999</v>
      </c>
      <c r="J27" s="58">
        <f>Лист1!P25</f>
        <v>34.38</v>
      </c>
      <c r="K27" s="59"/>
    </row>
    <row r="28" spans="2:11" ht="25.5" customHeight="1">
      <c r="B28" s="60">
        <v>14</v>
      </c>
      <c r="C28" s="61">
        <v>573974.46</v>
      </c>
      <c r="D28" s="61">
        <v>7107.53</v>
      </c>
      <c r="E28" s="61">
        <v>7604.08</v>
      </c>
      <c r="F28" s="61">
        <v>6305.72</v>
      </c>
      <c r="G28" s="61">
        <v>40617.83</v>
      </c>
      <c r="H28" s="61">
        <v>42827.27</v>
      </c>
      <c r="I28" s="62">
        <f t="shared" si="0"/>
        <v>678436.8899999999</v>
      </c>
      <c r="J28" s="58">
        <v>34.38</v>
      </c>
      <c r="K28" s="59"/>
    </row>
    <row r="29" spans="2:11" ht="25.5" customHeight="1">
      <c r="B29" s="60">
        <v>15</v>
      </c>
      <c r="C29" s="61">
        <v>591944.1</v>
      </c>
      <c r="D29" s="61">
        <v>7501.12</v>
      </c>
      <c r="E29" s="61">
        <v>3385.1</v>
      </c>
      <c r="F29" s="61">
        <v>6640.54</v>
      </c>
      <c r="G29" s="61">
        <v>41883.49</v>
      </c>
      <c r="H29" s="61">
        <v>42876.73</v>
      </c>
      <c r="I29" s="62">
        <f t="shared" si="0"/>
        <v>694231.08</v>
      </c>
      <c r="J29" s="58">
        <v>34.38</v>
      </c>
      <c r="K29" s="59"/>
    </row>
    <row r="30" spans="2:11" ht="25.5" customHeight="1">
      <c r="B30" s="63">
        <v>16</v>
      </c>
      <c r="C30" s="61">
        <v>602091.24</v>
      </c>
      <c r="D30" s="61">
        <v>7728.01</v>
      </c>
      <c r="E30" s="61">
        <v>2540.79</v>
      </c>
      <c r="F30" s="61">
        <v>6749.67</v>
      </c>
      <c r="G30" s="61">
        <v>50587.37</v>
      </c>
      <c r="H30" s="61">
        <v>43136.6</v>
      </c>
      <c r="I30" s="62">
        <f t="shared" si="0"/>
        <v>712833.68</v>
      </c>
      <c r="J30" s="58">
        <v>34.38</v>
      </c>
      <c r="K30" s="59"/>
    </row>
    <row r="31" spans="2:11" ht="25.5" customHeight="1">
      <c r="B31" s="63">
        <v>17</v>
      </c>
      <c r="C31" s="61">
        <v>602956.73</v>
      </c>
      <c r="D31" s="61">
        <v>8313</v>
      </c>
      <c r="E31" s="61">
        <v>2571.58</v>
      </c>
      <c r="F31" s="61">
        <v>7880.2</v>
      </c>
      <c r="G31" s="61">
        <v>83447.08</v>
      </c>
      <c r="H31" s="61">
        <v>47794.08</v>
      </c>
      <c r="I31" s="62">
        <f t="shared" si="0"/>
        <v>752962.6699999998</v>
      </c>
      <c r="J31" s="58">
        <f>Лист1!P29</f>
        <v>34.32</v>
      </c>
      <c r="K31" s="59"/>
    </row>
    <row r="32" spans="2:11" ht="25.5" customHeight="1">
      <c r="B32" s="63">
        <v>18</v>
      </c>
      <c r="C32" s="61">
        <v>471323.99</v>
      </c>
      <c r="D32" s="61">
        <v>8269.46</v>
      </c>
      <c r="E32" s="61">
        <v>4701.32</v>
      </c>
      <c r="F32" s="61">
        <v>10121.98</v>
      </c>
      <c r="G32" s="61">
        <v>107364.5</v>
      </c>
      <c r="H32" s="61">
        <v>51115.45</v>
      </c>
      <c r="I32" s="62">
        <f t="shared" si="0"/>
        <v>652896.7</v>
      </c>
      <c r="J32" s="58">
        <v>34.321</v>
      </c>
      <c r="K32" s="59"/>
    </row>
    <row r="33" spans="2:11" ht="25.5" customHeight="1">
      <c r="B33" s="63">
        <v>19</v>
      </c>
      <c r="C33" s="61">
        <v>582445.71</v>
      </c>
      <c r="D33" s="61">
        <v>8500.31</v>
      </c>
      <c r="E33" s="61">
        <v>6249.28</v>
      </c>
      <c r="F33" s="61">
        <v>10102.53</v>
      </c>
      <c r="G33" s="61">
        <v>116570.58</v>
      </c>
      <c r="H33" s="61">
        <v>54327.61</v>
      </c>
      <c r="I33" s="62">
        <f t="shared" si="0"/>
        <v>778196.02</v>
      </c>
      <c r="J33" s="58">
        <f>Лист1!P31</f>
        <v>34.33</v>
      </c>
      <c r="K33" s="59"/>
    </row>
    <row r="34" spans="2:11" ht="25.5" customHeight="1">
      <c r="B34" s="63">
        <v>20</v>
      </c>
      <c r="C34" s="61">
        <v>647584.24</v>
      </c>
      <c r="D34" s="61">
        <v>8554.75</v>
      </c>
      <c r="E34" s="61">
        <v>5741.03</v>
      </c>
      <c r="F34" s="61">
        <v>9628.58</v>
      </c>
      <c r="G34" s="61">
        <v>114170.13</v>
      </c>
      <c r="H34" s="61">
        <v>56669.76</v>
      </c>
      <c r="I34" s="62">
        <f t="shared" si="0"/>
        <v>842348.49</v>
      </c>
      <c r="J34" s="58">
        <f>Лист1!P32</f>
        <v>34.33</v>
      </c>
      <c r="K34" s="59"/>
    </row>
    <row r="35" spans="2:11" ht="25.5" customHeight="1">
      <c r="B35" s="63">
        <v>21</v>
      </c>
      <c r="C35" s="61">
        <v>654992.5</v>
      </c>
      <c r="D35" s="61">
        <v>9203.49</v>
      </c>
      <c r="E35" s="61">
        <v>6090.15</v>
      </c>
      <c r="F35" s="61">
        <v>9629.63</v>
      </c>
      <c r="G35" s="61">
        <v>127978.55</v>
      </c>
      <c r="H35" s="61">
        <v>59336.32</v>
      </c>
      <c r="I35" s="62">
        <f t="shared" si="0"/>
        <v>867230.64</v>
      </c>
      <c r="J35" s="58">
        <v>34.33</v>
      </c>
      <c r="K35" s="59"/>
    </row>
    <row r="36" spans="2:11" ht="25.5" customHeight="1">
      <c r="B36" s="63">
        <v>22</v>
      </c>
      <c r="C36" s="61">
        <v>637898.72</v>
      </c>
      <c r="D36" s="61">
        <v>9407.57</v>
      </c>
      <c r="E36" s="61">
        <v>5650.64</v>
      </c>
      <c r="F36" s="61">
        <v>9201.24</v>
      </c>
      <c r="G36" s="61">
        <v>128176.73</v>
      </c>
      <c r="H36" s="61">
        <v>54970.51</v>
      </c>
      <c r="I36" s="62">
        <f t="shared" si="0"/>
        <v>845305.4099999999</v>
      </c>
      <c r="J36" s="58">
        <v>34.33</v>
      </c>
      <c r="K36" s="59"/>
    </row>
    <row r="37" spans="2:11" ht="25.5" customHeight="1">
      <c r="B37" s="63">
        <v>23</v>
      </c>
      <c r="C37" s="61">
        <v>615602.49</v>
      </c>
      <c r="D37" s="61">
        <v>9786.49</v>
      </c>
      <c r="E37" s="61">
        <v>4954.36</v>
      </c>
      <c r="F37" s="61">
        <v>9540.13</v>
      </c>
      <c r="G37" s="61">
        <v>133552.23</v>
      </c>
      <c r="H37" s="61">
        <v>56320.74</v>
      </c>
      <c r="I37" s="62">
        <f t="shared" si="0"/>
        <v>829756.44</v>
      </c>
      <c r="J37" s="58">
        <v>34.33</v>
      </c>
      <c r="K37" s="59"/>
    </row>
    <row r="38" spans="2:11" ht="25.5" customHeight="1">
      <c r="B38" s="63">
        <v>24</v>
      </c>
      <c r="C38" s="61">
        <v>620664.9</v>
      </c>
      <c r="D38" s="61">
        <v>10255.04</v>
      </c>
      <c r="E38" s="61">
        <v>5428.19</v>
      </c>
      <c r="F38" s="61">
        <v>9536.61</v>
      </c>
      <c r="G38" s="61">
        <v>162377.12</v>
      </c>
      <c r="H38" s="61">
        <v>56071.61</v>
      </c>
      <c r="I38" s="62">
        <f t="shared" si="0"/>
        <v>864333.47</v>
      </c>
      <c r="J38" s="58">
        <f>Лист1!P36</f>
        <v>34.33</v>
      </c>
      <c r="K38" s="59"/>
    </row>
    <row r="39" spans="2:11" ht="25.5" customHeight="1">
      <c r="B39" s="63">
        <v>25</v>
      </c>
      <c r="C39" s="61">
        <v>663274.13</v>
      </c>
      <c r="D39" s="61">
        <v>10718.49</v>
      </c>
      <c r="E39" s="61">
        <v>5278.2</v>
      </c>
      <c r="F39" s="61">
        <v>9753.18</v>
      </c>
      <c r="G39" s="61">
        <v>125827.83</v>
      </c>
      <c r="H39" s="61">
        <v>60899.46</v>
      </c>
      <c r="I39" s="62">
        <f t="shared" si="0"/>
        <v>875751.2899999999</v>
      </c>
      <c r="J39" s="58">
        <v>34.33</v>
      </c>
      <c r="K39" s="59"/>
    </row>
    <row r="40" spans="2:11" ht="25.5" customHeight="1">
      <c r="B40" s="63">
        <v>26</v>
      </c>
      <c r="C40" s="61">
        <v>654315.05</v>
      </c>
      <c r="D40" s="61">
        <v>10873.49</v>
      </c>
      <c r="E40" s="61">
        <v>11212.72</v>
      </c>
      <c r="F40" s="61">
        <v>10176.9</v>
      </c>
      <c r="G40" s="61">
        <v>121380.28</v>
      </c>
      <c r="H40" s="61">
        <v>63332.99</v>
      </c>
      <c r="I40" s="62">
        <f t="shared" si="0"/>
        <v>871291.43</v>
      </c>
      <c r="J40" s="58">
        <f>Лист1!P38</f>
        <v>34.32</v>
      </c>
      <c r="K40" s="59"/>
    </row>
    <row r="41" spans="2:11" ht="25.5" customHeight="1">
      <c r="B41" s="63">
        <v>27</v>
      </c>
      <c r="C41" s="61">
        <v>666541.36</v>
      </c>
      <c r="D41" s="61">
        <v>11099.87</v>
      </c>
      <c r="E41" s="61">
        <v>5133.98</v>
      </c>
      <c r="F41" s="61">
        <v>10538.68</v>
      </c>
      <c r="G41" s="61">
        <v>153655.99</v>
      </c>
      <c r="H41" s="61">
        <v>64879.84</v>
      </c>
      <c r="I41" s="62">
        <f t="shared" si="0"/>
        <v>911849.72</v>
      </c>
      <c r="J41" s="58">
        <f>Лист1!P39</f>
        <v>34.35</v>
      </c>
      <c r="K41" s="59"/>
    </row>
    <row r="42" spans="2:11" ht="25.5" customHeight="1">
      <c r="B42" s="63">
        <v>28</v>
      </c>
      <c r="C42" s="61">
        <v>655575.61</v>
      </c>
      <c r="D42" s="61">
        <v>11909.29</v>
      </c>
      <c r="E42" s="61">
        <v>3665.53</v>
      </c>
      <c r="F42" s="61">
        <v>10965.18</v>
      </c>
      <c r="G42" s="61">
        <v>199187.41</v>
      </c>
      <c r="H42" s="61">
        <v>66492.02</v>
      </c>
      <c r="I42" s="62">
        <f t="shared" si="0"/>
        <v>947795.0400000002</v>
      </c>
      <c r="J42" s="58">
        <v>34.35</v>
      </c>
      <c r="K42" s="59"/>
    </row>
    <row r="43" spans="2:11" ht="25.5" customHeight="1">
      <c r="B43" s="63">
        <v>29</v>
      </c>
      <c r="C43" s="61">
        <v>700562.9</v>
      </c>
      <c r="D43" s="61">
        <v>12109.31</v>
      </c>
      <c r="E43" s="61">
        <v>3779.27</v>
      </c>
      <c r="F43" s="61">
        <v>11635.42</v>
      </c>
      <c r="G43" s="61">
        <v>197376.72</v>
      </c>
      <c r="H43" s="61">
        <v>68721.95</v>
      </c>
      <c r="I43" s="62">
        <f t="shared" si="0"/>
        <v>994185.5700000001</v>
      </c>
      <c r="J43" s="58">
        <v>34.35</v>
      </c>
      <c r="K43" s="59"/>
    </row>
    <row r="44" spans="2:11" ht="25.5" customHeight="1">
      <c r="B44" s="63">
        <v>30</v>
      </c>
      <c r="C44" s="61">
        <v>683854.5</v>
      </c>
      <c r="D44" s="61">
        <v>11380.9</v>
      </c>
      <c r="E44" s="61">
        <v>3441.02</v>
      </c>
      <c r="F44" s="61">
        <v>11045.35</v>
      </c>
      <c r="G44" s="61">
        <v>144135.06</v>
      </c>
      <c r="H44" s="61">
        <v>63910.89</v>
      </c>
      <c r="I44" s="62">
        <f t="shared" si="0"/>
        <v>917767.7200000001</v>
      </c>
      <c r="J44" s="58">
        <v>34.35</v>
      </c>
      <c r="K44" s="59"/>
    </row>
    <row r="45" spans="2:11" ht="25.5" customHeight="1">
      <c r="B45" s="63">
        <v>31</v>
      </c>
      <c r="C45" s="61">
        <v>677397.47</v>
      </c>
      <c r="D45" s="61">
        <v>11270.52</v>
      </c>
      <c r="E45" s="61">
        <v>5548.1</v>
      </c>
      <c r="F45" s="61">
        <v>10414.9</v>
      </c>
      <c r="G45" s="61">
        <v>124434.82</v>
      </c>
      <c r="H45" s="61">
        <v>63568.59</v>
      </c>
      <c r="I45" s="62">
        <f>SUM(C45:H45)</f>
        <v>892634.4</v>
      </c>
      <c r="J45" s="58">
        <f>Лист1!P43</f>
        <v>34.31</v>
      </c>
      <c r="K45" s="59"/>
    </row>
    <row r="46" spans="2:11" ht="28.5" customHeight="1" thickBot="1">
      <c r="B46" s="64" t="s">
        <v>61</v>
      </c>
      <c r="C46" s="65">
        <f aca="true" t="shared" si="1" ref="C46:I46">SUM(C15:C45)</f>
        <v>17023913.990000002</v>
      </c>
      <c r="D46" s="65">
        <f t="shared" si="1"/>
        <v>221937.14999999997</v>
      </c>
      <c r="E46" s="65">
        <f t="shared" si="1"/>
        <v>127277.93000000001</v>
      </c>
      <c r="F46" s="65">
        <f t="shared" si="1"/>
        <v>206780.69</v>
      </c>
      <c r="G46" s="65">
        <f t="shared" si="1"/>
        <v>2529912.1599999997</v>
      </c>
      <c r="H46" s="65">
        <f t="shared" si="1"/>
        <v>1264679.4299999997</v>
      </c>
      <c r="I46" s="66">
        <f t="shared" si="1"/>
        <v>21374501.349999994</v>
      </c>
      <c r="J46" s="67">
        <f>SUMPRODUCT(J15:J45,I15:I45)/SUM(I15:I45)</f>
        <v>34.37011005291126</v>
      </c>
      <c r="K46" s="68"/>
    </row>
    <row r="47" spans="2:11" ht="14.25" customHeight="1" hidden="1">
      <c r="B47" s="69">
        <v>31</v>
      </c>
      <c r="C47" s="70"/>
      <c r="D47" s="71"/>
      <c r="E47" s="71"/>
      <c r="F47" s="71"/>
      <c r="G47" s="71"/>
      <c r="H47" s="71"/>
      <c r="I47" s="71"/>
      <c r="J47" s="71"/>
      <c r="K47" s="72"/>
    </row>
    <row r="48" spans="3:11" ht="12.75">
      <c r="C48" s="127"/>
      <c r="D48" s="127"/>
      <c r="E48" s="127"/>
      <c r="F48" s="127"/>
      <c r="G48" s="127"/>
      <c r="H48" s="127"/>
      <c r="I48" s="127"/>
      <c r="J48" s="127"/>
      <c r="K48" s="73"/>
    </row>
    <row r="49" spans="2:12" ht="15">
      <c r="B49" s="123" t="s">
        <v>69</v>
      </c>
      <c r="C49" s="123"/>
      <c r="D49" s="123"/>
      <c r="E49" s="74"/>
      <c r="F49" s="75"/>
      <c r="G49" s="76"/>
      <c r="H49" s="124" t="s">
        <v>70</v>
      </c>
      <c r="I49" s="124"/>
      <c r="J49" s="75"/>
      <c r="K49" s="121"/>
      <c r="L49" s="121"/>
    </row>
    <row r="50" spans="2:12" ht="12.75">
      <c r="B50" s="122" t="s">
        <v>71</v>
      </c>
      <c r="C50" s="122"/>
      <c r="D50" s="122"/>
      <c r="E50" s="77"/>
      <c r="G50" s="78" t="s">
        <v>1</v>
      </c>
      <c r="H50" s="79"/>
      <c r="I50" s="79"/>
      <c r="K50" s="120"/>
      <c r="L50" s="120"/>
    </row>
    <row r="51" spans="2:12" ht="15">
      <c r="B51" s="123" t="s">
        <v>72</v>
      </c>
      <c r="C51" s="123"/>
      <c r="D51" s="123"/>
      <c r="E51" s="74"/>
      <c r="F51" s="75"/>
      <c r="G51" s="76"/>
      <c r="H51" s="124" t="s">
        <v>73</v>
      </c>
      <c r="I51" s="124"/>
      <c r="J51" s="75"/>
      <c r="K51" s="121"/>
      <c r="L51" s="121"/>
    </row>
    <row r="52" spans="2:12" ht="12.75">
      <c r="B52" s="45" t="s">
        <v>74</v>
      </c>
      <c r="C52" s="45"/>
      <c r="D52" s="45"/>
      <c r="E52" s="45"/>
      <c r="G52" s="80" t="s">
        <v>1</v>
      </c>
      <c r="H52" s="79"/>
      <c r="I52" s="79"/>
      <c r="K52" s="120"/>
      <c r="L52" s="120"/>
    </row>
    <row r="53" spans="3:5" ht="12.75">
      <c r="C53" s="1"/>
      <c r="D53" s="1"/>
      <c r="E53" s="1"/>
    </row>
    <row r="54" spans="3:27" ht="12.75">
      <c r="C54" s="1"/>
      <c r="D54" s="1"/>
      <c r="E54" s="1"/>
      <c r="K54" s="81"/>
      <c r="L54" s="81"/>
      <c r="M54" s="81"/>
      <c r="N54" s="82"/>
      <c r="O54" s="83"/>
      <c r="P54" s="83"/>
      <c r="Q54" s="81"/>
      <c r="R54" s="81"/>
      <c r="S54" s="81"/>
      <c r="T54" s="81"/>
      <c r="U54" s="81"/>
      <c r="V54" s="81"/>
      <c r="W54" s="81"/>
      <c r="X54" s="81"/>
      <c r="Y54" s="81"/>
      <c r="Z54" s="2"/>
      <c r="AA54" s="84"/>
    </row>
  </sheetData>
  <sheetProtection/>
  <mergeCells count="23">
    <mergeCell ref="C5:J5"/>
    <mergeCell ref="B6:J9"/>
    <mergeCell ref="B10:K10"/>
    <mergeCell ref="B11:B14"/>
    <mergeCell ref="C11:H11"/>
    <mergeCell ref="I11:I14"/>
    <mergeCell ref="J11:J14"/>
    <mergeCell ref="C12:C14"/>
    <mergeCell ref="D12:D14"/>
    <mergeCell ref="E12:E14"/>
    <mergeCell ref="F12:F14"/>
    <mergeCell ref="G12:G14"/>
    <mergeCell ref="H12:H14"/>
    <mergeCell ref="C48:J48"/>
    <mergeCell ref="B49:D49"/>
    <mergeCell ref="H49:I49"/>
    <mergeCell ref="K52:L52"/>
    <mergeCell ref="K49:L49"/>
    <mergeCell ref="B50:D50"/>
    <mergeCell ref="K50:L50"/>
    <mergeCell ref="B51:D51"/>
    <mergeCell ref="H51:I51"/>
    <mergeCell ref="K51:L5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4" t="s">
        <v>3</v>
      </c>
      <c r="C1" s="14"/>
      <c r="D1" s="18"/>
      <c r="E1" s="18"/>
      <c r="F1" s="18"/>
    </row>
    <row r="2" spans="2:6" ht="12.75">
      <c r="B2" s="14" t="s">
        <v>4</v>
      </c>
      <c r="C2" s="14"/>
      <c r="D2" s="18"/>
      <c r="E2" s="18"/>
      <c r="F2" s="18"/>
    </row>
    <row r="3" spans="2:6" ht="12.75">
      <c r="B3" s="15"/>
      <c r="C3" s="15"/>
      <c r="D3" s="19"/>
      <c r="E3" s="19"/>
      <c r="F3" s="19"/>
    </row>
    <row r="4" spans="2:6" ht="51">
      <c r="B4" s="15" t="s">
        <v>5</v>
      </c>
      <c r="C4" s="15"/>
      <c r="D4" s="19"/>
      <c r="E4" s="19"/>
      <c r="F4" s="19"/>
    </row>
    <row r="5" spans="2:6" ht="12.75">
      <c r="B5" s="15"/>
      <c r="C5" s="15"/>
      <c r="D5" s="19"/>
      <c r="E5" s="19"/>
      <c r="F5" s="19"/>
    </row>
    <row r="6" spans="2:6" ht="25.5">
      <c r="B6" s="14" t="s">
        <v>6</v>
      </c>
      <c r="C6" s="14"/>
      <c r="D6" s="18"/>
      <c r="E6" s="18" t="s">
        <v>7</v>
      </c>
      <c r="F6" s="18" t="s">
        <v>8</v>
      </c>
    </row>
    <row r="7" spans="2:6" ht="13.5" thickBot="1">
      <c r="B7" s="15"/>
      <c r="C7" s="15"/>
      <c r="D7" s="19"/>
      <c r="E7" s="19"/>
      <c r="F7" s="19"/>
    </row>
    <row r="8" spans="2:6" ht="39" thickBot="1">
      <c r="B8" s="16" t="s">
        <v>9</v>
      </c>
      <c r="C8" s="17"/>
      <c r="D8" s="20"/>
      <c r="E8" s="20">
        <v>14</v>
      </c>
      <c r="F8" s="21" t="s">
        <v>10</v>
      </c>
    </row>
    <row r="9" spans="2:6" ht="12.75">
      <c r="B9" s="15"/>
      <c r="C9" s="15"/>
      <c r="D9" s="19"/>
      <c r="E9" s="19"/>
      <c r="F9" s="19"/>
    </row>
    <row r="10" spans="2:6" ht="12.75">
      <c r="B10" s="15"/>
      <c r="C10" s="15"/>
      <c r="D10" s="19"/>
      <c r="E10" s="19"/>
      <c r="F10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Тертычный Сергей Владимирович</cp:lastModifiedBy>
  <cp:lastPrinted>2016-11-10T09:21:42Z</cp:lastPrinted>
  <dcterms:created xsi:type="dcterms:W3CDTF">2010-01-29T08:37:16Z</dcterms:created>
  <dcterms:modified xsi:type="dcterms:W3CDTF">2016-11-10T09:21:56Z</dcterms:modified>
  <cp:category/>
  <cp:version/>
  <cp:contentType/>
  <cp:contentStatus/>
</cp:coreProperties>
</file>