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1"/>
  </bookViews>
  <sheets>
    <sheet name="Лист1" sheetId="1" r:id="rId1"/>
    <sheet name="Лист2" sheetId="2" r:id="rId2"/>
    <sheet name="Лист3" sheetId="3" r:id="rId3"/>
    <sheet name="Отчет о совместимости" sheetId="4" r:id="rId4"/>
  </sheets>
  <definedNames>
    <definedName name="_Hlk21234135" localSheetId="0">'Лист1'!#REF!</definedName>
    <definedName name="OLE_LINK2" localSheetId="0">'Лист1'!$W$10</definedName>
    <definedName name="OLE_LINK3" localSheetId="0">'Лист1'!$X$9</definedName>
    <definedName name="OLE_LINK5" localSheetId="0">'Лист1'!#REF!</definedName>
    <definedName name="_xlnm.Print_Area" localSheetId="0">'Лист1'!$A$1:$Y$49</definedName>
  </definedNames>
  <calcPr fullCalcOnLoad="1"/>
</workbook>
</file>

<file path=xl/sharedStrings.xml><?xml version="1.0" encoding="utf-8"?>
<sst xmlns="http://schemas.openxmlformats.org/spreadsheetml/2006/main" count="112" uniqueCount="95">
  <si>
    <t>прізвище</t>
  </si>
  <si>
    <t>підпис</t>
  </si>
  <si>
    <r>
      <t>дата</t>
    </r>
    <r>
      <rPr>
        <u val="single"/>
        <sz val="10"/>
        <rFont val="Times New Roman"/>
        <family val="1"/>
      </rPr>
      <t xml:space="preserve">     </t>
    </r>
  </si>
  <si>
    <t>Вимірювальна хіміко-аналітична лабораторія</t>
  </si>
  <si>
    <t>Отчет о совместимости для Пролетарка червень закачка  2012.xls</t>
  </si>
  <si>
    <t>Дата отчета: 13.06.2012 15:12</t>
  </si>
  <si>
    <t>Некоторые свойства данной книги не поддерживаются более ранними версиями Excel.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</si>
  <si>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</si>
  <si>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</si>
  <si>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Версия</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</si>
  <si>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</si>
  <si>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Excel 97-2003</t>
  </si>
  <si>
    <t>ПАТ "УКРТРАНСГАЗ"</t>
  </si>
  <si>
    <r>
      <t>густина кг/м</t>
    </r>
    <r>
      <rPr>
        <sz val="8"/>
        <rFont val="Calibri"/>
        <family val="2"/>
      </rPr>
      <t>³</t>
    </r>
  </si>
  <si>
    <r>
      <t>теплота зоряння нижча МДж/м</t>
    </r>
    <r>
      <rPr>
        <sz val="8"/>
        <rFont val="Calibri"/>
        <family val="2"/>
      </rPr>
      <t>³</t>
    </r>
  </si>
  <si>
    <t>Теплота згоряння вища МДж/м³</t>
  </si>
  <si>
    <t>теплота зоряння нижча кКал/м³</t>
  </si>
  <si>
    <t>Теплота згоряння вища кКал/м³</t>
  </si>
  <si>
    <t>число Воббе вище МДж/м³</t>
  </si>
  <si>
    <t>Число місяця</t>
  </si>
  <si>
    <t>метан C1</t>
  </si>
  <si>
    <t>етан C2</t>
  </si>
  <si>
    <t>пропан C3</t>
  </si>
  <si>
    <t>ізо-бутан i-C4</t>
  </si>
  <si>
    <t>н-бутан н  C4</t>
  </si>
  <si>
    <t>нео-пентан нео-C5</t>
  </si>
  <si>
    <t>ізо-пентан i-C5</t>
  </si>
  <si>
    <t>н-пентан н-C5</t>
  </si>
  <si>
    <t>гексани та вищі C6+</t>
  </si>
  <si>
    <t>Кисень О2</t>
  </si>
  <si>
    <t>азот N2</t>
  </si>
  <si>
    <t>діоксид вуглецю CO2</t>
  </si>
  <si>
    <t>Температура точки роси  вологи (Р=3.92 Мпа), ºС</t>
  </si>
  <si>
    <t>Температура точки роси вуглеводнів, ºС</t>
  </si>
  <si>
    <t>ПАСПОРТ ФІЗИКО-ХІМІЧНИХ ПОКАЗНИКІВ ПРИРОДНОГО ГАЗУ</t>
  </si>
  <si>
    <t xml:space="preserve">Компонентний склад, % мол. </t>
  </si>
  <si>
    <r>
      <t>при 20</t>
    </r>
    <r>
      <rPr>
        <sz val="10"/>
        <rFont val="Calibri"/>
        <family val="2"/>
      </rPr>
      <t>°</t>
    </r>
    <r>
      <rPr>
        <sz val="10"/>
        <rFont val="Arial"/>
        <family val="2"/>
      </rPr>
      <t>С; 101,325 кПа</t>
    </r>
  </si>
  <si>
    <r>
      <t>Філія "УМГ"</t>
    </r>
    <r>
      <rPr>
        <sz val="9"/>
        <rFont val="Arial"/>
        <family val="2"/>
      </rPr>
      <t>ХАРКІВТРАНСГАЗ</t>
    </r>
    <r>
      <rPr>
        <sz val="8"/>
        <rFont val="Arial"/>
        <family val="2"/>
      </rPr>
      <t>"</t>
    </r>
  </si>
  <si>
    <r>
      <t xml:space="preserve">        </t>
    </r>
    <r>
      <rPr>
        <sz val="8"/>
        <rFont val="Times New Roman"/>
        <family val="1"/>
      </rPr>
      <t xml:space="preserve">                  Підрозділу підприємства, якому підпорядкована ВХАЛ</t>
    </r>
  </si>
  <si>
    <r>
      <t xml:space="preserve"> </t>
    </r>
    <r>
      <rPr>
        <sz val="8"/>
        <rFont val="Times New Roman"/>
        <family val="1"/>
      </rPr>
      <t xml:space="preserve">                                     ВХАЛ, де здійснювались аналізи газу</t>
    </r>
  </si>
  <si>
    <t xml:space="preserve"> </t>
  </si>
  <si>
    <t xml:space="preserve">Криворізького  ЛВУМГ </t>
  </si>
  <si>
    <r>
      <t xml:space="preserve">Свідоцтво про атестацію </t>
    </r>
    <r>
      <rPr>
        <b/>
        <sz val="8"/>
        <rFont val="Arial"/>
        <family val="2"/>
      </rPr>
      <t>№ ПЄ0048/2013</t>
    </r>
    <r>
      <rPr>
        <sz val="8"/>
        <rFont val="Arial"/>
        <family val="2"/>
      </rPr>
      <t xml:space="preserve"> дійсне до </t>
    </r>
    <r>
      <rPr>
        <b/>
        <sz val="8"/>
        <rFont val="Arial"/>
        <family val="2"/>
      </rPr>
      <t>16.05.2018 р.</t>
    </r>
  </si>
  <si>
    <t xml:space="preserve">Завідувач ВХАЛ                                                                                                                                     О.Г.Степанова                                                                       </t>
  </si>
  <si>
    <r>
      <t xml:space="preserve">переданого УМГ "ХАРКІВТРАНСГАЗ" Криворізьким ЛВУМГ по </t>
    </r>
    <r>
      <rPr>
        <b/>
        <sz val="10"/>
        <rFont val="Arial"/>
        <family val="2"/>
      </rPr>
      <t>ГРС1м.Кривий Ріг</t>
    </r>
    <r>
      <rPr>
        <sz val="10"/>
        <rFont val="Arial"/>
        <family val="2"/>
      </rPr>
      <t xml:space="preserve">,ГРС 1Ам.Кривий Ріг,  ГРС 2  м.Кривий Ріг,ГРС с.Широке( Мічуріна) , ГРС с.Червоноармійське, ГРС с.Сергіївка, ГРС смт. Софіївка, ГРС с. Гуляй поле, ГРС с.Лозоватка(Преображенка ), ГРС с. Олександрівка, ГРС м. Зеленодольськ , ГРС с.Червона Зірка( Апостолово2), ГРС м. Апостолове, ГРС с. Дмитрівка, ГРС с. Кірове , ГРС с. Лошкарівка, ГРС м.Нікополь, ГРС с. Олександропіль,  ГРС м.Марганець, ГРС м. Орджонікідзе , ГРСс.Південне(Нікополь 2), ГРС с. Новоюлівка, ГРС с.Кам'яне поле та прийнятого ПАТ Криворіжгаз, ПАТ Дніпропетровськгаз Дніпропетровська обл, ВАТ Кіровоградгаз Кіровоградська обл,                        
</t>
    </r>
  </si>
  <si>
    <t xml:space="preserve">Начальник  Криворізького  ЛВУМГ                                                                                                   Р.В.Матвієнко                                                            </t>
  </si>
  <si>
    <r>
      <t xml:space="preserve">по  магістральному газопроводу   ШДО  за період з   </t>
    </r>
    <r>
      <rPr>
        <b/>
        <sz val="10"/>
        <rFont val="Arial"/>
        <family val="2"/>
      </rPr>
      <t>01.10.2016 по 31.10.2016 р.</t>
    </r>
    <r>
      <rPr>
        <sz val="10"/>
        <rFont val="Arial"/>
        <family val="2"/>
      </rPr>
      <t xml:space="preserve"> </t>
    </r>
  </si>
  <si>
    <t xml:space="preserve">          01.11.2016 р.</t>
  </si>
  <si>
    <t>&lt;0,0001</t>
  </si>
  <si>
    <t xml:space="preserve">Масова концентрація меркаптанової сірки, г/м³                       </t>
  </si>
  <si>
    <t xml:space="preserve">Масова концентрація сірководню, г/м³                       </t>
  </si>
  <si>
    <t>відсутні</t>
  </si>
  <si>
    <t xml:space="preserve">Маса механічних домішок, г/100м³                    </t>
  </si>
  <si>
    <t>*</t>
  </si>
  <si>
    <t>*- прибор в повірці</t>
  </si>
  <si>
    <t>Філія УМГ"Харківтрансгаз"</t>
  </si>
  <si>
    <t>Криворізьке ЛВУМГ</t>
  </si>
  <si>
    <t>Додаток до Паспорту фізико-хімічних показників природного газу</t>
  </si>
  <si>
    <t xml:space="preserve">   переданого УМГ "ХАРКІВТРАНСГАЗ" Криворізьким ЛВУМГ по ГРС1м.Кривий Ріг,ГРС 1Ам.Кривий Ріг,  ГРС 2  м.Кривий Ріг,ГРС с.Широке( Мічуріна) ГРС с.Лозоватка(Преображенка ), ГРС Орджонікідзе, ГРС Нікополь, ГРС Марганець, ГРС Дмитрівка, ГРС Лошкарівка, ГРС Олександрополь, ГРС Кірово, ГРС Зеленодольск, ГРС Апостолово, ГРС Червона Зірка, ГРС Червоноармійське  та прийнятого ПАТ Криворіжгаз, ПАТ Дніпропетровськгаз Дніпропетровська обл, ВАТ Кіровоградгаз Кіровоградська обл, </t>
  </si>
  <si>
    <t xml:space="preserve">  по  магістральному  газопрову   ШДО за період з   01.10.2016 по 31.10.2016 р. </t>
  </si>
  <si>
    <t xml:space="preserve">Обсяг газу, переданого за добу,  м3 </t>
  </si>
  <si>
    <t>Загальний обсяг газу, м3</t>
  </si>
  <si>
    <t>Теплота згоряння ниижа, (за поточну добу та середньозважене значення за місяць) МДж/м3</t>
  </si>
  <si>
    <t>ГРС 1 м Кривий Ріг</t>
  </si>
  <si>
    <t>ГРС 1А м Кривий Ріг</t>
  </si>
  <si>
    <t>ГРС 2 м Кривий Ріг</t>
  </si>
  <si>
    <t>ГРС Червоноармійське</t>
  </si>
  <si>
    <t>ГРС Гуляй Поле</t>
  </si>
  <si>
    <t>ГРС Олександрівка</t>
  </si>
  <si>
    <t>ГРС Зеленодольск</t>
  </si>
  <si>
    <t>ГРС Червона Зірка</t>
  </si>
  <si>
    <t>ГРС Апостолово</t>
  </si>
  <si>
    <t>ГРС Дмитрівка</t>
  </si>
  <si>
    <t>ГРС Марганець</t>
  </si>
  <si>
    <t>ГРС Нікополь</t>
  </si>
  <si>
    <t>ГРС Котовського</t>
  </si>
  <si>
    <t>ГРС Олександропіль</t>
  </si>
  <si>
    <t>ГРС Орджонікідзе</t>
  </si>
  <si>
    <t>ГРС Софіївка</t>
  </si>
  <si>
    <t>ГРС Новоюлівкак</t>
  </si>
  <si>
    <t>ГРС Преображенка</t>
  </si>
  <si>
    <t>ГРС с Південне</t>
  </si>
  <si>
    <t>ГРС Широке</t>
  </si>
  <si>
    <t>ГРС Лошкарівка</t>
  </si>
  <si>
    <r>
      <t xml:space="preserve">Если в первом числе месяца у нас не было измерения ФХП, то в X15 вводим </t>
    </r>
    <r>
      <rPr>
        <sz val="10"/>
        <rFont val="Arial Cyr"/>
        <family val="0"/>
      </rPr>
      <t>последнее значение Теплоты сгорания низшей  вручную из прошлого месяца!</t>
    </r>
  </si>
  <si>
    <t>Столбец X не трогать, данные пересчитываются и переносятся из Паспорта!</t>
  </si>
  <si>
    <t xml:space="preserve">Начальник  Криворізького    ЛВУМГ  </t>
  </si>
  <si>
    <t>Р.В.Матвієнко</t>
  </si>
  <si>
    <t>Керівник підрозділу підприємства</t>
  </si>
  <si>
    <t xml:space="preserve">       прізвище</t>
  </si>
  <si>
    <t>Начальник служби ГВ та М</t>
  </si>
  <si>
    <t>Ю.А.Байда</t>
  </si>
  <si>
    <t xml:space="preserve">  </t>
  </si>
  <si>
    <t>Керівник служби, відповідальної за облік газу</t>
  </si>
  <si>
    <t>17817,44*</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</si>
</sst>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
    <numFmt numFmtId="177" formatCode="0.0"/>
    <numFmt numFmtId="178" formatCode="0.000"/>
    <numFmt numFmtId="179" formatCode="0.0000"/>
    <numFmt numFmtId="180" formatCode="0.00000"/>
    <numFmt numFmtId="181" formatCode="0.000000"/>
    <numFmt numFmtId="182" formatCode="#,##0.000"/>
  </numFmts>
  <fonts count="62">
    <font>
      <sz val="10"/>
      <name val="Arial Cyr"/>
      <family val="0"/>
    </font>
    <font>
      <sz val="10"/>
      <name val="Times New Roman"/>
      <family val="1"/>
    </font>
    <font>
      <u val="single"/>
      <sz val="10"/>
      <name val="Times New Roman"/>
      <family val="1"/>
    </font>
    <font>
      <sz val="8"/>
      <name val="Times New Roman"/>
      <family val="1"/>
    </font>
    <font>
      <sz val="8"/>
      <name val="Arial Cyr"/>
      <family val="2"/>
    </font>
    <font>
      <sz val="10"/>
      <name val="Arial"/>
      <family val="2"/>
    </font>
    <font>
      <sz val="8"/>
      <name val="Arial"/>
      <family val="2"/>
    </font>
    <font>
      <b/>
      <sz val="10"/>
      <name val="Arial"/>
      <family val="2"/>
    </font>
    <font>
      <b/>
      <sz val="10"/>
      <color indexed="17"/>
      <name val="Arial Cyr"/>
      <family val="0"/>
    </font>
    <font>
      <b/>
      <sz val="8"/>
      <name val="Arial"/>
      <family val="2"/>
    </font>
    <font>
      <b/>
      <sz val="10"/>
      <name val="Arial Cyr"/>
      <family val="0"/>
    </font>
    <font>
      <sz val="9"/>
      <name val="Arial"/>
      <family val="2"/>
    </font>
    <font>
      <sz val="8"/>
      <name val="Calibri"/>
      <family val="2"/>
    </font>
    <font>
      <sz val="10"/>
      <name val="Calibri"/>
      <family val="2"/>
    </font>
    <font>
      <sz val="9"/>
      <name val="Arial Cyr"/>
      <family val="0"/>
    </font>
    <font>
      <b/>
      <sz val="12"/>
      <name val="Arial"/>
      <family val="2"/>
    </font>
    <font>
      <sz val="12"/>
      <name val="Arial"/>
      <family val="2"/>
    </font>
    <font>
      <b/>
      <sz val="9"/>
      <name val="Arial"/>
      <family val="2"/>
    </font>
    <font>
      <b/>
      <sz val="11"/>
      <name val="Arial"/>
      <family val="2"/>
    </font>
    <font>
      <sz val="11"/>
      <name val="Arial"/>
      <family val="2"/>
    </font>
    <font>
      <sz val="11"/>
      <name val="Arial Cyr"/>
      <family val="0"/>
    </font>
    <font>
      <sz val="9"/>
      <name val="Times New Roman"/>
      <family val="1"/>
    </font>
    <font>
      <b/>
      <sz val="12"/>
      <name val="Times New Roman"/>
      <family val="1"/>
    </font>
    <font>
      <b/>
      <i/>
      <sz val="9"/>
      <name val="Times New Roman"/>
      <family val="1"/>
    </font>
    <font>
      <b/>
      <i/>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color indexed="63"/>
      </left>
      <right style="medium"/>
      <top>
        <color indexed="63"/>
      </top>
      <bottom style="thin"/>
    </border>
    <border>
      <left style="medium"/>
      <right style="thin"/>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medium"/>
      <top style="thin"/>
      <bottom style="mediu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142">
    <xf numFmtId="0" fontId="0" fillId="0" borderId="0" xfId="0" applyAlignment="1">
      <alignment/>
    </xf>
    <xf numFmtId="0" fontId="1" fillId="0" borderId="0" xfId="0" applyFont="1" applyAlignment="1">
      <alignment/>
    </xf>
    <xf numFmtId="0" fontId="3" fillId="0" borderId="0" xfId="0" applyFont="1" applyAlignment="1">
      <alignment/>
    </xf>
    <xf numFmtId="0" fontId="6" fillId="0" borderId="0" xfId="0" applyFont="1" applyAlignment="1">
      <alignment/>
    </xf>
    <xf numFmtId="0" fontId="5" fillId="0" borderId="0" xfId="0" applyFont="1" applyAlignment="1">
      <alignment/>
    </xf>
    <xf numFmtId="0" fontId="8" fillId="0" borderId="0" xfId="0" applyFont="1" applyAlignment="1">
      <alignment/>
    </xf>
    <xf numFmtId="0" fontId="9" fillId="0" borderId="0" xfId="0" applyFont="1" applyAlignment="1">
      <alignment/>
    </xf>
    <xf numFmtId="0" fontId="4" fillId="0" borderId="10" xfId="0" applyNumberFormat="1" applyFont="1" applyFill="1" applyBorder="1" applyAlignment="1">
      <alignment horizontal="center" vertical="center"/>
    </xf>
    <xf numFmtId="0" fontId="3" fillId="0" borderId="10" xfId="0" applyFont="1" applyFill="1" applyBorder="1" applyAlignment="1">
      <alignment horizontal="center" wrapText="1"/>
    </xf>
    <xf numFmtId="0" fontId="0" fillId="0" borderId="0" xfId="0" applyFill="1" applyAlignment="1">
      <alignment/>
    </xf>
    <xf numFmtId="178" fontId="0" fillId="0" borderId="0" xfId="0" applyNumberFormat="1" applyFill="1" applyAlignment="1">
      <alignment/>
    </xf>
    <xf numFmtId="0" fontId="8" fillId="0" borderId="0" xfId="0" applyFont="1" applyFill="1" applyAlignment="1">
      <alignment horizontal="center"/>
    </xf>
    <xf numFmtId="0" fontId="3" fillId="0" borderId="10" xfId="0" applyNumberFormat="1" applyFont="1" applyFill="1" applyBorder="1" applyAlignment="1">
      <alignment horizontal="center" vertical="center" wrapText="1"/>
    </xf>
    <xf numFmtId="0" fontId="10"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1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horizontal="center" vertical="top" wrapText="1"/>
    </xf>
    <xf numFmtId="0" fontId="0" fillId="0" borderId="0" xfId="0" applyAlignment="1">
      <alignment/>
    </xf>
    <xf numFmtId="0" fontId="1" fillId="0" borderId="14" xfId="0" applyFont="1" applyBorder="1" applyAlignment="1">
      <alignment/>
    </xf>
    <xf numFmtId="0" fontId="0" fillId="0" borderId="14" xfId="0" applyFont="1" applyBorder="1" applyAlignment="1">
      <alignment/>
    </xf>
    <xf numFmtId="177" fontId="0" fillId="0" borderId="15" xfId="0" applyNumberFormat="1" applyFont="1" applyBorder="1" applyAlignment="1">
      <alignment horizontal="left" vertical="center" wrapText="1"/>
    </xf>
    <xf numFmtId="0" fontId="1" fillId="0" borderId="15" xfId="0" applyFont="1" applyBorder="1" applyAlignment="1">
      <alignment/>
    </xf>
    <xf numFmtId="177" fontId="0" fillId="0" borderId="14" xfId="0" applyNumberFormat="1" applyFont="1" applyBorder="1" applyAlignment="1">
      <alignment horizontal="left" vertical="center" wrapText="1"/>
    </xf>
    <xf numFmtId="2" fontId="0" fillId="0" borderId="0" xfId="0" applyNumberFormat="1" applyFill="1" applyAlignment="1">
      <alignment/>
    </xf>
    <xf numFmtId="179" fontId="3" fillId="33" borderId="10" xfId="0" applyNumberFormat="1" applyFont="1" applyFill="1" applyBorder="1" applyAlignment="1">
      <alignment horizontal="center" wrapText="1"/>
    </xf>
    <xf numFmtId="0" fontId="5" fillId="0" borderId="0" xfId="0" applyFont="1" applyAlignment="1">
      <alignment horizontal="center"/>
    </xf>
    <xf numFmtId="177" fontId="1" fillId="0" borderId="15" xfId="0" applyNumberFormat="1" applyFont="1" applyBorder="1" applyAlignment="1">
      <alignment vertical="center" wrapText="1"/>
    </xf>
    <xf numFmtId="0" fontId="1" fillId="0" borderId="10" xfId="0" applyFont="1" applyFill="1" applyBorder="1" applyAlignment="1">
      <alignment horizontal="center"/>
    </xf>
    <xf numFmtId="179" fontId="1" fillId="0" borderId="10" xfId="0" applyNumberFormat="1" applyFont="1" applyFill="1" applyBorder="1" applyAlignment="1">
      <alignment horizontal="center"/>
    </xf>
    <xf numFmtId="179" fontId="1" fillId="0" borderId="0" xfId="0" applyNumberFormat="1" applyFont="1" applyFill="1" applyAlignment="1">
      <alignment horizontal="center"/>
    </xf>
    <xf numFmtId="2" fontId="1" fillId="0" borderId="10" xfId="0" applyNumberFormat="1" applyFont="1" applyFill="1" applyBorder="1" applyAlignment="1">
      <alignment horizontal="center"/>
    </xf>
    <xf numFmtId="178" fontId="1" fillId="0" borderId="10" xfId="0" applyNumberFormat="1" applyFont="1" applyFill="1" applyBorder="1" applyAlignment="1">
      <alignment horizontal="center"/>
    </xf>
    <xf numFmtId="179" fontId="1" fillId="0" borderId="10" xfId="0" applyNumberFormat="1" applyFont="1" applyBorder="1" applyAlignment="1">
      <alignment horizontal="center" wrapText="1"/>
    </xf>
    <xf numFmtId="179" fontId="1" fillId="0" borderId="10" xfId="0" applyNumberFormat="1" applyFont="1" applyFill="1" applyBorder="1" applyAlignment="1">
      <alignment horizontal="center" wrapText="1"/>
    </xf>
    <xf numFmtId="2" fontId="1" fillId="34" borderId="10" xfId="0" applyNumberFormat="1" applyFont="1" applyFill="1" applyBorder="1" applyAlignment="1">
      <alignment horizontal="center" wrapText="1"/>
    </xf>
    <xf numFmtId="1" fontId="1" fillId="34" borderId="10" xfId="0" applyNumberFormat="1" applyFont="1" applyFill="1" applyBorder="1" applyAlignment="1">
      <alignment horizontal="center" wrapText="1"/>
    </xf>
    <xf numFmtId="0" fontId="1" fillId="0" borderId="10" xfId="0" applyFont="1" applyFill="1" applyBorder="1" applyAlignment="1">
      <alignment horizontal="center" wrapText="1"/>
    </xf>
    <xf numFmtId="0" fontId="1" fillId="0" borderId="10" xfId="0" applyFont="1" applyFill="1" applyBorder="1" applyAlignment="1">
      <alignment/>
    </xf>
    <xf numFmtId="0" fontId="0" fillId="0" borderId="10" xfId="0" applyFont="1" applyFill="1" applyBorder="1" applyAlignment="1">
      <alignment/>
    </xf>
    <xf numFmtId="177" fontId="1" fillId="0" borderId="10" xfId="0" applyNumberFormat="1" applyFont="1" applyFill="1" applyBorder="1" applyAlignment="1">
      <alignment horizontal="center" wrapText="1"/>
    </xf>
    <xf numFmtId="178" fontId="1" fillId="0" borderId="10" xfId="0" applyNumberFormat="1" applyFont="1" applyFill="1" applyBorder="1" applyAlignment="1">
      <alignment horizontal="center" wrapText="1"/>
    </xf>
    <xf numFmtId="1" fontId="1" fillId="0" borderId="10" xfId="0" applyNumberFormat="1" applyFont="1" applyFill="1" applyBorder="1" applyAlignment="1">
      <alignment horizontal="center" wrapText="1"/>
    </xf>
    <xf numFmtId="0" fontId="1" fillId="0" borderId="10" xfId="0" applyFont="1" applyFill="1" applyBorder="1" applyAlignment="1">
      <alignment horizontal="center" vertical="top" wrapText="1"/>
    </xf>
    <xf numFmtId="179" fontId="1" fillId="0" borderId="16" xfId="0" applyNumberFormat="1" applyFont="1" applyFill="1" applyBorder="1" applyAlignment="1">
      <alignment horizontal="center" wrapText="1"/>
    </xf>
    <xf numFmtId="0" fontId="5" fillId="0" borderId="10" xfId="0" applyFont="1" applyFill="1" applyBorder="1" applyAlignment="1">
      <alignment/>
    </xf>
    <xf numFmtId="0" fontId="0" fillId="0" borderId="10" xfId="0" applyFont="1" applyFill="1" applyBorder="1" applyAlignment="1">
      <alignment horizontal="center"/>
    </xf>
    <xf numFmtId="179" fontId="1" fillId="0" borderId="10" xfId="0" applyNumberFormat="1" applyFont="1" applyFill="1" applyBorder="1" applyAlignment="1">
      <alignment wrapText="1"/>
    </xf>
    <xf numFmtId="179" fontId="1" fillId="0" borderId="10" xfId="0" applyNumberFormat="1" applyFont="1" applyFill="1" applyBorder="1" applyAlignment="1">
      <alignment horizontal="center" vertical="top" wrapText="1"/>
    </xf>
    <xf numFmtId="0" fontId="1" fillId="0" borderId="10" xfId="0" applyFont="1" applyFill="1" applyBorder="1" applyAlignment="1">
      <alignment wrapText="1"/>
    </xf>
    <xf numFmtId="0" fontId="0" fillId="0" borderId="0" xfId="0" applyFont="1" applyAlignment="1">
      <alignment/>
    </xf>
    <xf numFmtId="0" fontId="11" fillId="0" borderId="0" xfId="0" applyFont="1" applyAlignment="1">
      <alignment/>
    </xf>
    <xf numFmtId="0" fontId="10" fillId="0" borderId="0" xfId="0" applyFont="1" applyAlignment="1">
      <alignment/>
    </xf>
    <xf numFmtId="0" fontId="17" fillId="0" borderId="0" xfId="0" applyFont="1" applyAlignment="1">
      <alignment/>
    </xf>
    <xf numFmtId="0" fontId="18" fillId="0" borderId="0" xfId="0" applyFont="1" applyAlignment="1">
      <alignment horizontal="center"/>
    </xf>
    <xf numFmtId="0" fontId="20" fillId="0" borderId="0" xfId="0" applyFont="1" applyAlignment="1">
      <alignment horizontal="center" vertical="center"/>
    </xf>
    <xf numFmtId="0" fontId="19" fillId="0" borderId="0" xfId="0" applyFont="1" applyAlignment="1">
      <alignment horizontal="center" vertical="center"/>
    </xf>
    <xf numFmtId="0" fontId="20" fillId="0" borderId="0" xfId="0" applyFont="1" applyBorder="1" applyAlignment="1">
      <alignment horizontal="center"/>
    </xf>
    <xf numFmtId="0" fontId="17" fillId="0" borderId="0" xfId="0" applyFont="1" applyBorder="1" applyAlignment="1">
      <alignment horizontal="center" vertical="center" textRotation="90" wrapText="1"/>
    </xf>
    <xf numFmtId="0" fontId="14" fillId="0" borderId="17" xfId="0" applyNumberFormat="1" applyFont="1" applyBorder="1" applyAlignment="1">
      <alignment horizontal="center" vertical="center"/>
    </xf>
    <xf numFmtId="182" fontId="21" fillId="0" borderId="18" xfId="0" applyNumberFormat="1" applyFont="1" applyBorder="1" applyAlignment="1">
      <alignment horizontal="center"/>
    </xf>
    <xf numFmtId="182" fontId="22" fillId="0" borderId="19" xfId="0" applyNumberFormat="1" applyFont="1" applyBorder="1" applyAlignment="1">
      <alignment horizontal="center" wrapText="1"/>
    </xf>
    <xf numFmtId="2" fontId="21" fillId="0" borderId="20" xfId="0" applyNumberFormat="1" applyFont="1" applyBorder="1" applyAlignment="1">
      <alignment horizontal="center" wrapText="1"/>
    </xf>
    <xf numFmtId="2" fontId="22" fillId="0" borderId="0" xfId="0" applyNumberFormat="1" applyFont="1" applyBorder="1" applyAlignment="1">
      <alignment horizontal="center" wrapText="1"/>
    </xf>
    <xf numFmtId="0" fontId="14" fillId="0" borderId="21" xfId="0" applyNumberFormat="1" applyFont="1" applyBorder="1" applyAlignment="1">
      <alignment horizontal="center" vertical="center"/>
    </xf>
    <xf numFmtId="182" fontId="21" fillId="0" borderId="10" xfId="0" applyNumberFormat="1" applyFont="1" applyBorder="1" applyAlignment="1">
      <alignment horizontal="center"/>
    </xf>
    <xf numFmtId="182" fontId="22" fillId="0" borderId="22" xfId="0" applyNumberFormat="1" applyFont="1" applyBorder="1" applyAlignment="1">
      <alignment horizontal="center" wrapText="1"/>
    </xf>
    <xf numFmtId="2" fontId="0" fillId="0" borderId="0" xfId="0" applyNumberFormat="1" applyFont="1" applyAlignment="1">
      <alignment/>
    </xf>
    <xf numFmtId="0" fontId="21" fillId="0" borderId="21" xfId="0" applyNumberFormat="1" applyFont="1" applyBorder="1" applyAlignment="1">
      <alignment horizontal="center" vertical="center" wrapText="1"/>
    </xf>
    <xf numFmtId="0" fontId="21" fillId="0" borderId="23" xfId="0" applyNumberFormat="1" applyFont="1" applyBorder="1" applyAlignment="1">
      <alignment horizontal="center" vertical="center" wrapText="1"/>
    </xf>
    <xf numFmtId="1" fontId="23" fillId="0" borderId="24" xfId="0" applyNumberFormat="1" applyFont="1" applyBorder="1" applyAlignment="1">
      <alignment horizontal="center" vertical="center" wrapText="1"/>
    </xf>
    <xf numFmtId="1" fontId="22" fillId="0" borderId="25" xfId="0" applyNumberFormat="1" applyFont="1" applyBorder="1" applyAlignment="1">
      <alignment horizontal="center" vertical="center" wrapText="1"/>
    </xf>
    <xf numFmtId="2" fontId="24" fillId="0" borderId="26" xfId="0" applyNumberFormat="1" applyFont="1" applyBorder="1" applyAlignment="1">
      <alignment horizontal="center" vertical="center" wrapText="1"/>
    </xf>
    <xf numFmtId="2" fontId="24" fillId="0" borderId="0"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21" fillId="0" borderId="18" xfId="0" applyNumberFormat="1" applyFont="1" applyBorder="1" applyAlignment="1">
      <alignment horizontal="center" vertical="top" wrapText="1"/>
    </xf>
    <xf numFmtId="178" fontId="21" fillId="0" borderId="18" xfId="0" applyNumberFormat="1" applyFont="1" applyBorder="1" applyAlignment="1">
      <alignment horizontal="center" wrapText="1"/>
    </xf>
    <xf numFmtId="177" fontId="21" fillId="0" borderId="0" xfId="0" applyNumberFormat="1" applyFont="1" applyBorder="1" applyAlignment="1">
      <alignment horizontal="center" wrapText="1"/>
    </xf>
    <xf numFmtId="0" fontId="0" fillId="0" borderId="0" xfId="0" applyFont="1" applyBorder="1" applyAlignment="1">
      <alignment wrapText="1"/>
    </xf>
    <xf numFmtId="0" fontId="0" fillId="0" borderId="0" xfId="0" applyFont="1" applyBorder="1" applyAlignment="1">
      <alignment/>
    </xf>
    <xf numFmtId="0" fontId="20" fillId="0" borderId="0" xfId="0" applyFont="1" applyBorder="1" applyAlignment="1">
      <alignment/>
    </xf>
    <xf numFmtId="0" fontId="20" fillId="0" borderId="14" xfId="0" applyFont="1" applyBorder="1" applyAlignment="1">
      <alignment/>
    </xf>
    <xf numFmtId="0" fontId="20" fillId="0" borderId="0" xfId="0" applyFont="1" applyBorder="1" applyAlignment="1">
      <alignment horizontal="left"/>
    </xf>
    <xf numFmtId="0" fontId="10" fillId="0" borderId="0" xfId="0" applyFont="1" applyBorder="1" applyAlignment="1">
      <alignment/>
    </xf>
    <xf numFmtId="0" fontId="4" fillId="0" borderId="0" xfId="0" applyFont="1" applyAlignment="1">
      <alignment horizontal="left"/>
    </xf>
    <xf numFmtId="0" fontId="1" fillId="0" borderId="0" xfId="0" applyFont="1" applyAlignment="1">
      <alignment/>
    </xf>
    <xf numFmtId="0" fontId="4" fillId="0" borderId="0" xfId="0" applyFont="1" applyAlignment="1">
      <alignment/>
    </xf>
    <xf numFmtId="0" fontId="11" fillId="0" borderId="27" xfId="0" applyFont="1" applyBorder="1" applyAlignment="1">
      <alignment horizontal="center" textRotation="90" wrapText="1"/>
    </xf>
    <xf numFmtId="0" fontId="11" fillId="0" borderId="16" xfId="0" applyFont="1" applyBorder="1" applyAlignment="1">
      <alignment horizontal="center" textRotation="90" wrapText="1"/>
    </xf>
    <xf numFmtId="0" fontId="11" fillId="0" borderId="18" xfId="0" applyFont="1" applyBorder="1" applyAlignment="1">
      <alignment horizontal="center" textRotation="90" wrapText="1"/>
    </xf>
    <xf numFmtId="0" fontId="6" fillId="0" borderId="27" xfId="0" applyFont="1" applyBorder="1" applyAlignment="1">
      <alignment horizontal="center" textRotation="90" wrapText="1"/>
    </xf>
    <xf numFmtId="0" fontId="6" fillId="0" borderId="16" xfId="0" applyFont="1" applyBorder="1" applyAlignment="1">
      <alignment horizontal="center" textRotation="90" wrapText="1"/>
    </xf>
    <xf numFmtId="0" fontId="6" fillId="0" borderId="18" xfId="0" applyFont="1" applyBorder="1" applyAlignment="1">
      <alignment horizontal="center" textRotation="90" wrapText="1"/>
    </xf>
    <xf numFmtId="0" fontId="14" fillId="0" borderId="27" xfId="0" applyFont="1" applyBorder="1" applyAlignment="1">
      <alignment horizontal="center" textRotation="90" wrapText="1"/>
    </xf>
    <xf numFmtId="0" fontId="14" fillId="0" borderId="16" xfId="0" applyFont="1" applyBorder="1" applyAlignment="1">
      <alignment horizontal="center" textRotation="90" wrapText="1"/>
    </xf>
    <xf numFmtId="0" fontId="14" fillId="0" borderId="18" xfId="0" applyFont="1" applyBorder="1" applyAlignment="1">
      <alignment horizontal="center" textRotation="90" wrapText="1"/>
    </xf>
    <xf numFmtId="0" fontId="7" fillId="0" borderId="0" xfId="0" applyFont="1" applyAlignment="1">
      <alignment/>
    </xf>
    <xf numFmtId="0" fontId="5" fillId="0" borderId="0" xfId="0" applyFont="1" applyAlignment="1">
      <alignment/>
    </xf>
    <xf numFmtId="0" fontId="5" fillId="0" borderId="0" xfId="0" applyFont="1" applyAlignment="1">
      <alignment horizontal="center" wrapText="1"/>
    </xf>
    <xf numFmtId="0" fontId="5" fillId="0" borderId="14" xfId="0" applyFont="1" applyBorder="1" applyAlignment="1">
      <alignment horizontal="center" vertical="center"/>
    </xf>
    <xf numFmtId="0" fontId="5" fillId="0" borderId="28" xfId="0" applyFont="1" applyBorder="1" applyAlignment="1">
      <alignment horizontal="center" wrapText="1"/>
    </xf>
    <xf numFmtId="0" fontId="5" fillId="0" borderId="29" xfId="0" applyFont="1" applyBorder="1" applyAlignment="1">
      <alignment horizontal="center" wrapText="1"/>
    </xf>
    <xf numFmtId="0" fontId="5" fillId="0" borderId="30" xfId="0" applyFont="1" applyBorder="1" applyAlignment="1">
      <alignment horizontal="center" wrapText="1"/>
    </xf>
    <xf numFmtId="0" fontId="15" fillId="0" borderId="0" xfId="0" applyFont="1" applyAlignment="1">
      <alignment horizontal="center"/>
    </xf>
    <xf numFmtId="0" fontId="16" fillId="0" borderId="0" xfId="0" applyFont="1" applyAlignment="1">
      <alignment/>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1" fillId="0" borderId="14" xfId="0" applyFont="1" applyBorder="1" applyAlignment="1">
      <alignment horizontal="center"/>
    </xf>
    <xf numFmtId="0" fontId="4" fillId="0" borderId="27" xfId="0" applyFont="1" applyBorder="1" applyAlignment="1">
      <alignment horizontal="center" textRotation="90" wrapText="1"/>
    </xf>
    <xf numFmtId="0" fontId="4" fillId="0" borderId="16" xfId="0" applyFont="1" applyBorder="1" applyAlignment="1">
      <alignment horizontal="center" textRotation="90" wrapText="1"/>
    </xf>
    <xf numFmtId="0" fontId="4" fillId="0" borderId="18" xfId="0" applyFont="1" applyBorder="1" applyAlignment="1">
      <alignment horizontal="center" textRotation="90" wrapText="1"/>
    </xf>
    <xf numFmtId="177" fontId="1" fillId="0" borderId="15" xfId="0" applyNumberFormat="1" applyFont="1" applyBorder="1" applyAlignment="1">
      <alignment horizontal="left" vertical="center" wrapText="1"/>
    </xf>
    <xf numFmtId="0" fontId="6" fillId="0" borderId="27" xfId="0" applyFont="1" applyBorder="1" applyAlignment="1">
      <alignment textRotation="90" wrapText="1"/>
    </xf>
    <xf numFmtId="0" fontId="6" fillId="0" borderId="16" xfId="0" applyFont="1" applyBorder="1" applyAlignment="1">
      <alignment textRotation="90" wrapText="1"/>
    </xf>
    <xf numFmtId="0" fontId="6" fillId="0" borderId="18" xfId="0" applyFont="1" applyBorder="1" applyAlignment="1">
      <alignment textRotation="90" wrapText="1"/>
    </xf>
    <xf numFmtId="0" fontId="18" fillId="0" borderId="0" xfId="0" applyFont="1" applyAlignment="1">
      <alignment horizontal="center"/>
    </xf>
    <xf numFmtId="0" fontId="19" fillId="0" borderId="0" xfId="0" applyFont="1" applyAlignment="1">
      <alignment horizontal="center" vertical="center" wrapText="1"/>
    </xf>
    <xf numFmtId="0" fontId="5" fillId="0" borderId="0" xfId="0" applyFont="1" applyBorder="1" applyAlignment="1">
      <alignment horizontal="center" vertical="center"/>
    </xf>
    <xf numFmtId="0" fontId="11" fillId="0" borderId="31" xfId="0" applyFont="1" applyBorder="1" applyAlignment="1">
      <alignment horizontal="center" vertical="center" textRotation="90" wrapText="1"/>
    </xf>
    <xf numFmtId="0" fontId="11" fillId="0" borderId="21" xfId="0" applyFont="1" applyBorder="1" applyAlignment="1">
      <alignment horizontal="center" vertical="center" textRotation="90" wrapText="1"/>
    </xf>
    <xf numFmtId="0" fontId="14" fillId="0" borderId="23" xfId="0" applyFont="1" applyBorder="1" applyAlignment="1">
      <alignment horizontal="center" vertical="center" wrapText="1"/>
    </xf>
    <xf numFmtId="0" fontId="11" fillId="0" borderId="32" xfId="0" applyFont="1" applyBorder="1" applyAlignment="1">
      <alignment horizontal="center" vertical="center" wrapText="1"/>
    </xf>
    <xf numFmtId="0" fontId="17" fillId="0" borderId="32" xfId="0" applyFont="1" applyBorder="1" applyAlignment="1">
      <alignment horizontal="center" vertical="center" textRotation="90" wrapText="1"/>
    </xf>
    <xf numFmtId="0" fontId="17" fillId="0" borderId="10" xfId="0" applyFont="1" applyBorder="1" applyAlignment="1">
      <alignment horizontal="center" vertical="center" textRotation="90" wrapText="1"/>
    </xf>
    <xf numFmtId="0" fontId="17" fillId="0" borderId="24" xfId="0" applyFont="1" applyBorder="1" applyAlignment="1">
      <alignment horizontal="center" vertical="center" textRotation="90" wrapText="1"/>
    </xf>
    <xf numFmtId="0" fontId="11" fillId="0" borderId="33" xfId="0" applyFont="1" applyBorder="1" applyAlignment="1">
      <alignment horizontal="center" vertical="center" textRotation="90" wrapText="1"/>
    </xf>
    <xf numFmtId="0" fontId="11" fillId="0" borderId="34" xfId="0" applyFont="1" applyBorder="1" applyAlignment="1">
      <alignment horizontal="center" vertical="center" textRotation="90" wrapText="1"/>
    </xf>
    <xf numFmtId="0" fontId="11" fillId="0" borderId="35" xfId="0" applyFont="1" applyBorder="1" applyAlignment="1">
      <alignment horizontal="center" vertical="center" textRotation="90" wrapText="1"/>
    </xf>
    <xf numFmtId="0" fontId="11" fillId="0" borderId="10" xfId="0" applyFont="1" applyBorder="1" applyAlignment="1">
      <alignment horizontal="center" vertical="center" textRotation="90" wrapText="1"/>
    </xf>
    <xf numFmtId="0" fontId="11" fillId="0" borderId="24" xfId="0" applyFont="1" applyBorder="1" applyAlignment="1">
      <alignment horizontal="center" vertical="center" textRotation="90" wrapText="1"/>
    </xf>
    <xf numFmtId="0" fontId="0" fillId="0" borderId="0" xfId="0" applyNumberFormat="1" applyFont="1" applyAlignment="1">
      <alignment horizontal="center" wrapText="1"/>
    </xf>
    <xf numFmtId="0" fontId="0" fillId="0" borderId="0" xfId="0" applyFont="1" applyAlignment="1">
      <alignment horizontal="center" vertical="center" wrapText="1"/>
    </xf>
    <xf numFmtId="0" fontId="0" fillId="0" borderId="15" xfId="0" applyFont="1" applyBorder="1" applyAlignment="1">
      <alignment wrapText="1"/>
    </xf>
    <xf numFmtId="0" fontId="25" fillId="0" borderId="14" xfId="0" applyFont="1" applyBorder="1" applyAlignment="1">
      <alignment horizontal="left"/>
    </xf>
    <xf numFmtId="0" fontId="20" fillId="0" borderId="14" xfId="0" applyFont="1" applyBorder="1" applyAlignment="1">
      <alignment horizontal="center"/>
    </xf>
    <xf numFmtId="0" fontId="1" fillId="0" borderId="0" xfId="0" applyFont="1" applyAlignment="1">
      <alignment horizontal="left"/>
    </xf>
    <xf numFmtId="0" fontId="4" fillId="0" borderId="15" xfId="0" applyFont="1" applyBorder="1" applyAlignment="1">
      <alignment horizontal="center"/>
    </xf>
    <xf numFmtId="0" fontId="4" fillId="0" borderId="0" xfId="0" applyFont="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D51"/>
  <sheetViews>
    <sheetView zoomScaleSheetLayoutView="118" workbookViewId="0" topLeftCell="A1">
      <selection activeCell="K21" sqref="K21"/>
    </sheetView>
  </sheetViews>
  <sheetFormatPr defaultColWidth="9.00390625" defaultRowHeight="12.75"/>
  <cols>
    <col min="1" max="1" width="1.00390625" style="0" customWidth="1"/>
    <col min="2" max="2" width="4.75390625" style="0" customWidth="1"/>
    <col min="3" max="20" width="7.125" style="0" customWidth="1"/>
    <col min="21" max="21" width="6.00390625" style="0" customWidth="1"/>
    <col min="22" max="22" width="5.375" style="0" customWidth="1"/>
    <col min="23" max="24" width="7.75390625" style="0" customWidth="1"/>
    <col min="25" max="25" width="8.25390625" style="0" customWidth="1"/>
    <col min="26" max="26" width="7.75390625" style="0" customWidth="1"/>
    <col min="29" max="29" width="9.125" style="5" customWidth="1"/>
  </cols>
  <sheetData>
    <row r="1" spans="2:27" ht="12.75">
      <c r="B1" s="3" t="s">
        <v>12</v>
      </c>
      <c r="C1" s="3"/>
      <c r="D1" s="3"/>
      <c r="E1" s="3"/>
      <c r="F1" s="3"/>
      <c r="G1" s="3"/>
      <c r="I1" s="3"/>
      <c r="J1" s="3"/>
      <c r="K1" s="3"/>
      <c r="L1" s="3"/>
      <c r="M1" s="4"/>
      <c r="N1" s="4"/>
      <c r="O1" s="4"/>
      <c r="P1" s="4"/>
      <c r="Q1" s="4"/>
      <c r="R1" s="4"/>
      <c r="S1" s="4"/>
      <c r="T1" s="4"/>
      <c r="U1" s="4"/>
      <c r="V1" s="4"/>
      <c r="W1" s="4"/>
      <c r="X1" s="4"/>
      <c r="Y1" s="4"/>
      <c r="Z1" s="4"/>
      <c r="AA1" s="4"/>
    </row>
    <row r="2" spans="2:27" ht="12.75">
      <c r="B2" s="3" t="s">
        <v>37</v>
      </c>
      <c r="C2" s="3"/>
      <c r="D2" s="3"/>
      <c r="E2" s="3"/>
      <c r="F2" s="3"/>
      <c r="G2" s="3"/>
      <c r="I2" s="3"/>
      <c r="J2" s="3"/>
      <c r="K2" s="3"/>
      <c r="L2" s="3"/>
      <c r="M2" s="4"/>
      <c r="N2" s="4"/>
      <c r="O2" s="4"/>
      <c r="P2" s="4"/>
      <c r="Q2" s="4"/>
      <c r="R2" s="4"/>
      <c r="S2" s="4"/>
      <c r="T2" s="4"/>
      <c r="U2" s="4"/>
      <c r="V2" s="4"/>
      <c r="W2" s="99"/>
      <c r="X2" s="100"/>
      <c r="Y2" s="100"/>
      <c r="Z2" s="4"/>
      <c r="AA2" s="4"/>
    </row>
    <row r="3" spans="2:27" ht="12.75">
      <c r="B3" s="6" t="s">
        <v>41</v>
      </c>
      <c r="C3" s="3"/>
      <c r="D3" s="3"/>
      <c r="E3" s="3"/>
      <c r="F3" s="3"/>
      <c r="G3" s="3"/>
      <c r="I3" s="3"/>
      <c r="J3" s="3"/>
      <c r="K3" s="3"/>
      <c r="L3" s="3"/>
      <c r="M3" s="4"/>
      <c r="N3" s="4"/>
      <c r="O3" s="4"/>
      <c r="P3" s="4"/>
      <c r="Q3" s="4"/>
      <c r="R3" s="4"/>
      <c r="S3" s="4"/>
      <c r="T3" s="4"/>
      <c r="U3" s="4"/>
      <c r="V3" s="4"/>
      <c r="W3" s="4"/>
      <c r="X3" s="29"/>
      <c r="Y3" s="4"/>
      <c r="Z3" s="4"/>
      <c r="AA3" s="4"/>
    </row>
    <row r="4" spans="2:27" ht="12.75">
      <c r="B4" s="3" t="s">
        <v>3</v>
      </c>
      <c r="C4" s="3"/>
      <c r="D4" s="3"/>
      <c r="E4" s="3"/>
      <c r="F4" s="3"/>
      <c r="G4" s="3"/>
      <c r="I4" s="3"/>
      <c r="J4" s="3"/>
      <c r="K4" s="3"/>
      <c r="L4" s="3"/>
      <c r="M4" s="4"/>
      <c r="N4" s="4"/>
      <c r="O4" s="4"/>
      <c r="P4" s="4"/>
      <c r="Q4" s="4"/>
      <c r="R4" s="4"/>
      <c r="S4" s="4"/>
      <c r="T4" s="4"/>
      <c r="U4" s="4"/>
      <c r="V4" s="4"/>
      <c r="W4" s="4"/>
      <c r="X4" s="4"/>
      <c r="Y4" s="4"/>
      <c r="Z4" s="4"/>
      <c r="AA4" s="4"/>
    </row>
    <row r="5" spans="2:27" ht="12.75">
      <c r="B5" s="3" t="s">
        <v>42</v>
      </c>
      <c r="C5" s="3"/>
      <c r="D5" s="3"/>
      <c r="E5" s="3"/>
      <c r="F5" s="3"/>
      <c r="G5" s="3"/>
      <c r="I5" s="3"/>
      <c r="J5" s="3"/>
      <c r="K5" s="3"/>
      <c r="L5" s="3"/>
      <c r="M5" s="4"/>
      <c r="N5" s="4"/>
      <c r="O5" s="4"/>
      <c r="P5" s="4"/>
      <c r="Q5" s="4"/>
      <c r="R5" s="4"/>
      <c r="S5" s="4"/>
      <c r="T5" s="4"/>
      <c r="U5" s="4"/>
      <c r="V5" s="4"/>
      <c r="W5" s="4"/>
      <c r="X5" s="4"/>
      <c r="Y5" s="4"/>
      <c r="Z5" s="4"/>
      <c r="AA5" s="4"/>
    </row>
    <row r="6" spans="3:27" ht="15.75" customHeight="1">
      <c r="C6" s="106" t="s">
        <v>34</v>
      </c>
      <c r="D6" s="106"/>
      <c r="E6" s="106"/>
      <c r="F6" s="106"/>
      <c r="G6" s="106"/>
      <c r="H6" s="106"/>
      <c r="I6" s="106"/>
      <c r="J6" s="106"/>
      <c r="K6" s="106"/>
      <c r="L6" s="106"/>
      <c r="M6" s="106"/>
      <c r="N6" s="106"/>
      <c r="O6" s="106"/>
      <c r="P6" s="106"/>
      <c r="Q6" s="106"/>
      <c r="R6" s="106"/>
      <c r="S6" s="106"/>
      <c r="T6" s="106"/>
      <c r="U6" s="106"/>
      <c r="V6" s="106"/>
      <c r="W6" s="106"/>
      <c r="X6" s="106"/>
      <c r="Y6" s="106"/>
      <c r="Z6" s="106"/>
      <c r="AA6" s="107"/>
    </row>
    <row r="7" spans="2:27" ht="63" customHeight="1">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4"/>
      <c r="AA7" s="4"/>
    </row>
    <row r="8" spans="2:27" ht="18" customHeight="1">
      <c r="B8" s="102" t="s">
        <v>46</v>
      </c>
      <c r="C8" s="102"/>
      <c r="D8" s="102"/>
      <c r="E8" s="102"/>
      <c r="F8" s="102"/>
      <c r="G8" s="102"/>
      <c r="H8" s="102"/>
      <c r="I8" s="102"/>
      <c r="J8" s="102"/>
      <c r="K8" s="102"/>
      <c r="L8" s="102"/>
      <c r="M8" s="102"/>
      <c r="N8" s="102"/>
      <c r="O8" s="102"/>
      <c r="P8" s="102"/>
      <c r="Q8" s="102"/>
      <c r="R8" s="102"/>
      <c r="S8" s="102"/>
      <c r="T8" s="102"/>
      <c r="U8" s="102"/>
      <c r="V8" s="102"/>
      <c r="W8" s="102"/>
      <c r="X8" s="102"/>
      <c r="Y8" s="102"/>
      <c r="Z8" s="4"/>
      <c r="AA8" s="4"/>
    </row>
    <row r="9" spans="2:29" ht="32.25" customHeight="1">
      <c r="B9" s="116" t="s">
        <v>19</v>
      </c>
      <c r="C9" s="108" t="s">
        <v>35</v>
      </c>
      <c r="D9" s="109"/>
      <c r="E9" s="109"/>
      <c r="F9" s="109"/>
      <c r="G9" s="109"/>
      <c r="H9" s="109"/>
      <c r="I9" s="109"/>
      <c r="J9" s="109"/>
      <c r="K9" s="109"/>
      <c r="L9" s="109"/>
      <c r="M9" s="109"/>
      <c r="N9" s="110"/>
      <c r="O9" s="103" t="s">
        <v>36</v>
      </c>
      <c r="P9" s="104"/>
      <c r="Q9" s="104"/>
      <c r="R9" s="104"/>
      <c r="S9" s="104"/>
      <c r="T9" s="105"/>
      <c r="U9" s="96" t="s">
        <v>32</v>
      </c>
      <c r="V9" s="96" t="s">
        <v>33</v>
      </c>
      <c r="W9" s="90" t="s">
        <v>52</v>
      </c>
      <c r="X9" s="90" t="s">
        <v>49</v>
      </c>
      <c r="Y9" s="90" t="s">
        <v>50</v>
      </c>
      <c r="Z9" s="4"/>
      <c r="AB9" s="5"/>
      <c r="AC9"/>
    </row>
    <row r="10" spans="2:29" ht="48.75" customHeight="1">
      <c r="B10" s="117"/>
      <c r="C10" s="93" t="s">
        <v>20</v>
      </c>
      <c r="D10" s="93" t="s">
        <v>21</v>
      </c>
      <c r="E10" s="93" t="s">
        <v>22</v>
      </c>
      <c r="F10" s="93" t="s">
        <v>23</v>
      </c>
      <c r="G10" s="93" t="s">
        <v>24</v>
      </c>
      <c r="H10" s="93" t="s">
        <v>25</v>
      </c>
      <c r="I10" s="93" t="s">
        <v>26</v>
      </c>
      <c r="J10" s="93" t="s">
        <v>27</v>
      </c>
      <c r="K10" s="93" t="s">
        <v>28</v>
      </c>
      <c r="L10" s="93" t="s">
        <v>29</v>
      </c>
      <c r="M10" s="93" t="s">
        <v>30</v>
      </c>
      <c r="N10" s="93" t="s">
        <v>31</v>
      </c>
      <c r="O10" s="93" t="s">
        <v>13</v>
      </c>
      <c r="P10" s="112" t="s">
        <v>14</v>
      </c>
      <c r="Q10" s="93" t="s">
        <v>16</v>
      </c>
      <c r="R10" s="93" t="s">
        <v>15</v>
      </c>
      <c r="S10" s="93" t="s">
        <v>17</v>
      </c>
      <c r="T10" s="93" t="s">
        <v>18</v>
      </c>
      <c r="U10" s="97"/>
      <c r="V10" s="97"/>
      <c r="W10" s="91"/>
      <c r="X10" s="91"/>
      <c r="Y10" s="91"/>
      <c r="Z10" s="4"/>
      <c r="AB10" s="5"/>
      <c r="AC10"/>
    </row>
    <row r="11" spans="2:29" ht="15.75" customHeight="1">
      <c r="B11" s="117"/>
      <c r="C11" s="94"/>
      <c r="D11" s="94"/>
      <c r="E11" s="94"/>
      <c r="F11" s="94"/>
      <c r="G11" s="94"/>
      <c r="H11" s="94"/>
      <c r="I11" s="94"/>
      <c r="J11" s="94"/>
      <c r="K11" s="94"/>
      <c r="L11" s="94"/>
      <c r="M11" s="94"/>
      <c r="N11" s="94"/>
      <c r="O11" s="94"/>
      <c r="P11" s="113"/>
      <c r="Q11" s="94"/>
      <c r="R11" s="94"/>
      <c r="S11" s="94"/>
      <c r="T11" s="94"/>
      <c r="U11" s="97"/>
      <c r="V11" s="97"/>
      <c r="W11" s="91"/>
      <c r="X11" s="91"/>
      <c r="Y11" s="91"/>
      <c r="Z11" s="4"/>
      <c r="AB11" s="5"/>
      <c r="AC11"/>
    </row>
    <row r="12" spans="2:29" ht="21" customHeight="1">
      <c r="B12" s="118"/>
      <c r="C12" s="95"/>
      <c r="D12" s="95"/>
      <c r="E12" s="95"/>
      <c r="F12" s="95"/>
      <c r="G12" s="95"/>
      <c r="H12" s="95"/>
      <c r="I12" s="95"/>
      <c r="J12" s="95"/>
      <c r="K12" s="95"/>
      <c r="L12" s="95"/>
      <c r="M12" s="95"/>
      <c r="N12" s="95"/>
      <c r="O12" s="95"/>
      <c r="P12" s="114"/>
      <c r="Q12" s="95"/>
      <c r="R12" s="95"/>
      <c r="S12" s="95"/>
      <c r="T12" s="95"/>
      <c r="U12" s="98"/>
      <c r="V12" s="98"/>
      <c r="W12" s="92"/>
      <c r="X12" s="92"/>
      <c r="Y12" s="92"/>
      <c r="Z12" s="4"/>
      <c r="AB12" s="5"/>
      <c r="AC12"/>
    </row>
    <row r="13" spans="2:30" s="9" customFormat="1" ht="12.75">
      <c r="B13" s="7">
        <v>1</v>
      </c>
      <c r="C13" s="36">
        <v>95.383</v>
      </c>
      <c r="D13" s="36">
        <v>2.556</v>
      </c>
      <c r="E13" s="36">
        <v>0.835</v>
      </c>
      <c r="F13" s="36">
        <v>0.132</v>
      </c>
      <c r="G13" s="36">
        <v>0.133</v>
      </c>
      <c r="H13" s="36">
        <v>0.003</v>
      </c>
      <c r="I13" s="36">
        <v>0.026</v>
      </c>
      <c r="J13" s="36">
        <v>0.018</v>
      </c>
      <c r="K13" s="36">
        <v>0.017</v>
      </c>
      <c r="L13" s="36"/>
      <c r="M13" s="36">
        <v>0.677</v>
      </c>
      <c r="N13" s="36">
        <v>0.22</v>
      </c>
      <c r="O13" s="37">
        <v>0.705</v>
      </c>
      <c r="P13" s="38">
        <v>34.51</v>
      </c>
      <c r="Q13" s="39">
        <f>1000*P13/4.1868</f>
        <v>8242.571892614886</v>
      </c>
      <c r="R13" s="38">
        <v>38.26</v>
      </c>
      <c r="S13" s="39">
        <f>1000*R13/4.1868</f>
        <v>9138.244004967995</v>
      </c>
      <c r="T13" s="38">
        <v>50</v>
      </c>
      <c r="U13" s="40"/>
      <c r="V13" s="40"/>
      <c r="W13" s="41" t="s">
        <v>51</v>
      </c>
      <c r="X13" s="40"/>
      <c r="Y13" s="42"/>
      <c r="AA13" s="10">
        <f aca="true" t="shared" si="0" ref="AA13:AA43">SUM(C13:N13)</f>
        <v>99.99999999999999</v>
      </c>
      <c r="AB13" s="11" t="str">
        <f>IF(AA13=100,"ОК"," ")</f>
        <v>ОК</v>
      </c>
      <c r="AC13" s="28">
        <f>AD13*0.0041868</f>
        <v>49.498443</v>
      </c>
      <c r="AD13" s="8">
        <v>11822.5</v>
      </c>
    </row>
    <row r="14" spans="2:30" s="9" customFormat="1" ht="12.75">
      <c r="B14" s="7">
        <v>2</v>
      </c>
      <c r="C14" s="37">
        <v>95.478</v>
      </c>
      <c r="D14" s="37">
        <v>2.485</v>
      </c>
      <c r="E14" s="37">
        <v>0.815</v>
      </c>
      <c r="F14" s="37">
        <v>0.127</v>
      </c>
      <c r="G14" s="37">
        <v>0.132</v>
      </c>
      <c r="H14" s="37">
        <v>0.004</v>
      </c>
      <c r="I14" s="37">
        <v>0.025</v>
      </c>
      <c r="J14" s="37">
        <v>0.018</v>
      </c>
      <c r="K14" s="37">
        <v>0.016</v>
      </c>
      <c r="L14" s="37"/>
      <c r="M14" s="37">
        <v>0.694</v>
      </c>
      <c r="N14" s="37">
        <v>0.206</v>
      </c>
      <c r="O14" s="37">
        <v>0.704</v>
      </c>
      <c r="P14" s="38">
        <v>34.47</v>
      </c>
      <c r="Q14" s="39">
        <f aca="true" t="shared" si="1" ref="Q14:Q43">1000*P14/4.1868</f>
        <v>8233.018056749785</v>
      </c>
      <c r="R14" s="38">
        <v>38.22</v>
      </c>
      <c r="S14" s="39">
        <f aca="true" t="shared" si="2" ref="S14:S43">1000*R14/4.1868</f>
        <v>9128.690169102894</v>
      </c>
      <c r="T14" s="38">
        <v>49.98</v>
      </c>
      <c r="U14" s="40"/>
      <c r="V14" s="40"/>
      <c r="W14" s="31"/>
      <c r="X14" s="40"/>
      <c r="Y14" s="40"/>
      <c r="AA14" s="27">
        <f t="shared" si="0"/>
        <v>100.00000000000001</v>
      </c>
      <c r="AB14" s="11" t="str">
        <f>IF(AA14=100,"ОК"," ")</f>
        <v>ОК</v>
      </c>
      <c r="AC14" s="28">
        <f>AD14*0.0041868</f>
        <v>0</v>
      </c>
      <c r="AD14" s="8"/>
    </row>
    <row r="15" spans="2:30" s="9" customFormat="1" ht="12.75">
      <c r="B15" s="7">
        <v>3</v>
      </c>
      <c r="C15" s="37">
        <v>95.529</v>
      </c>
      <c r="D15" s="37">
        <v>2.457</v>
      </c>
      <c r="E15" s="37">
        <v>0.802</v>
      </c>
      <c r="F15" s="37">
        <v>0.125</v>
      </c>
      <c r="G15" s="37">
        <v>0.13</v>
      </c>
      <c r="H15" s="37">
        <v>0.003</v>
      </c>
      <c r="I15" s="37">
        <v>0.025</v>
      </c>
      <c r="J15" s="37">
        <v>0.018</v>
      </c>
      <c r="K15" s="37">
        <v>0.016</v>
      </c>
      <c r="L15" s="37"/>
      <c r="M15" s="37">
        <v>0.696</v>
      </c>
      <c r="N15" s="37">
        <v>0.199</v>
      </c>
      <c r="O15" s="37">
        <v>0.704</v>
      </c>
      <c r="P15" s="38">
        <v>34.46</v>
      </c>
      <c r="Q15" s="39">
        <f t="shared" si="1"/>
        <v>8230.62959778351</v>
      </c>
      <c r="R15" s="38">
        <v>38.2</v>
      </c>
      <c r="S15" s="39">
        <f t="shared" si="2"/>
        <v>9123.913251170345</v>
      </c>
      <c r="T15" s="38">
        <v>49.98</v>
      </c>
      <c r="U15" s="40"/>
      <c r="V15" s="40"/>
      <c r="W15" s="42"/>
      <c r="X15" s="40"/>
      <c r="Y15" s="40"/>
      <c r="AA15" s="27">
        <f t="shared" si="0"/>
        <v>100</v>
      </c>
      <c r="AB15" s="11" t="str">
        <f>IF(AA15=100,"ОК"," ")</f>
        <v>ОК</v>
      </c>
      <c r="AC15" s="28">
        <f>AD15*0.0041868</f>
        <v>0</v>
      </c>
      <c r="AD15" s="8"/>
    </row>
    <row r="16" spans="2:30" s="9" customFormat="1" ht="12.75">
      <c r="B16" s="7">
        <v>4</v>
      </c>
      <c r="C16" s="37">
        <v>95.54</v>
      </c>
      <c r="D16" s="37">
        <v>2.451</v>
      </c>
      <c r="E16" s="37">
        <v>0.8</v>
      </c>
      <c r="F16" s="37">
        <v>0.125</v>
      </c>
      <c r="G16" s="37">
        <v>0.129</v>
      </c>
      <c r="H16" s="37">
        <v>0.004</v>
      </c>
      <c r="I16" s="37">
        <v>0.024</v>
      </c>
      <c r="J16" s="37">
        <v>0.017</v>
      </c>
      <c r="K16" s="37">
        <v>0.016</v>
      </c>
      <c r="L16" s="37"/>
      <c r="M16" s="37">
        <v>0.698</v>
      </c>
      <c r="N16" s="37">
        <v>0.196</v>
      </c>
      <c r="O16" s="37">
        <v>0.704</v>
      </c>
      <c r="P16" s="38">
        <v>34.45</v>
      </c>
      <c r="Q16" s="39">
        <f t="shared" si="1"/>
        <v>8228.241138817235</v>
      </c>
      <c r="R16" s="38">
        <v>38.2</v>
      </c>
      <c r="S16" s="39">
        <f t="shared" si="2"/>
        <v>9123.913251170345</v>
      </c>
      <c r="T16" s="38">
        <v>49.97</v>
      </c>
      <c r="U16" s="43">
        <v>-16</v>
      </c>
      <c r="V16" s="43">
        <v>-12.5</v>
      </c>
      <c r="W16" s="42"/>
      <c r="X16" s="37"/>
      <c r="Y16" s="37"/>
      <c r="AA16" s="10">
        <f t="shared" si="0"/>
        <v>100</v>
      </c>
      <c r="AB16" s="11" t="str">
        <f>IF(AA16=100,"ОК"," ")</f>
        <v>ОК</v>
      </c>
      <c r="AC16" s="28">
        <f aca="true" t="shared" si="3" ref="AC16:AC43">AD16*0.0041868</f>
        <v>49.9401504</v>
      </c>
      <c r="AD16" s="8">
        <v>11928</v>
      </c>
    </row>
    <row r="17" spans="2:30" s="9" customFormat="1" ht="12.75">
      <c r="B17" s="7">
        <v>5</v>
      </c>
      <c r="C17" s="37">
        <v>95.443</v>
      </c>
      <c r="D17" s="37">
        <v>2.519</v>
      </c>
      <c r="E17" s="37">
        <v>0.82</v>
      </c>
      <c r="F17" s="37">
        <v>0.13</v>
      </c>
      <c r="G17" s="37">
        <v>0.132</v>
      </c>
      <c r="H17" s="37">
        <v>0.003</v>
      </c>
      <c r="I17" s="37">
        <v>0.025</v>
      </c>
      <c r="J17" s="37">
        <v>0.018</v>
      </c>
      <c r="K17" s="37">
        <v>0.016</v>
      </c>
      <c r="L17" s="37"/>
      <c r="M17" s="37">
        <v>0.689</v>
      </c>
      <c r="N17" s="37">
        <v>0.205</v>
      </c>
      <c r="O17" s="37">
        <v>0.705</v>
      </c>
      <c r="P17" s="38">
        <v>34.49</v>
      </c>
      <c r="Q17" s="39">
        <f t="shared" si="1"/>
        <v>8237.794974682336</v>
      </c>
      <c r="R17" s="38">
        <v>38.24</v>
      </c>
      <c r="S17" s="39">
        <f t="shared" si="2"/>
        <v>9133.467087035446</v>
      </c>
      <c r="T17" s="38">
        <v>49.99</v>
      </c>
      <c r="U17" s="40"/>
      <c r="V17" s="43"/>
      <c r="W17" s="41"/>
      <c r="X17" s="40">
        <v>0.0031</v>
      </c>
      <c r="Y17" s="44" t="s">
        <v>48</v>
      </c>
      <c r="AA17" s="10">
        <f t="shared" si="0"/>
        <v>100</v>
      </c>
      <c r="AB17" s="11" t="str">
        <f>IF(AA17=100,"ОК"," ")</f>
        <v>ОК</v>
      </c>
      <c r="AC17" s="28">
        <f t="shared" si="3"/>
        <v>49.9296834</v>
      </c>
      <c r="AD17" s="8">
        <v>11925.5</v>
      </c>
    </row>
    <row r="18" spans="2:30" s="9" customFormat="1" ht="12.75">
      <c r="B18" s="7">
        <v>6</v>
      </c>
      <c r="C18" s="37">
        <v>95.388</v>
      </c>
      <c r="D18" s="37">
        <v>2.552</v>
      </c>
      <c r="E18" s="37">
        <v>0.828</v>
      </c>
      <c r="F18" s="37">
        <v>0.131</v>
      </c>
      <c r="G18" s="37">
        <v>0.133</v>
      </c>
      <c r="H18" s="37">
        <v>0.003</v>
      </c>
      <c r="I18" s="37">
        <v>0.026</v>
      </c>
      <c r="J18" s="37">
        <v>0.019</v>
      </c>
      <c r="K18" s="37">
        <v>0.016</v>
      </c>
      <c r="L18" s="37"/>
      <c r="M18" s="37">
        <v>0.692</v>
      </c>
      <c r="N18" s="37">
        <v>0.212</v>
      </c>
      <c r="O18" s="37">
        <v>0.705</v>
      </c>
      <c r="P18" s="38">
        <v>34.5</v>
      </c>
      <c r="Q18" s="39">
        <f t="shared" si="1"/>
        <v>8240.18343364861</v>
      </c>
      <c r="R18" s="38">
        <v>38.25</v>
      </c>
      <c r="S18" s="39">
        <f t="shared" si="2"/>
        <v>9135.85554600172</v>
      </c>
      <c r="T18" s="38">
        <v>49.99</v>
      </c>
      <c r="U18" s="40"/>
      <c r="V18" s="40"/>
      <c r="W18" s="41"/>
      <c r="X18" s="37"/>
      <c r="Y18" s="37"/>
      <c r="AA18" s="10">
        <f t="shared" si="0"/>
        <v>100.00000000000001</v>
      </c>
      <c r="AB18" s="11"/>
      <c r="AC18" s="28">
        <f t="shared" si="3"/>
        <v>49.9024692</v>
      </c>
      <c r="AD18" s="8">
        <v>11919</v>
      </c>
    </row>
    <row r="19" spans="2:30" s="9" customFormat="1" ht="12.75">
      <c r="B19" s="7">
        <v>7</v>
      </c>
      <c r="C19" s="37">
        <v>95.397</v>
      </c>
      <c r="D19" s="37">
        <v>2.544</v>
      </c>
      <c r="E19" s="37">
        <v>0.827</v>
      </c>
      <c r="F19" s="37">
        <v>0.126</v>
      </c>
      <c r="G19" s="37">
        <v>0.133</v>
      </c>
      <c r="H19" s="37">
        <v>0.003</v>
      </c>
      <c r="I19" s="37">
        <v>0.025</v>
      </c>
      <c r="J19" s="37">
        <v>0.019</v>
      </c>
      <c r="K19" s="37">
        <v>0.017</v>
      </c>
      <c r="L19" s="37"/>
      <c r="M19" s="37">
        <v>0.693</v>
      </c>
      <c r="N19" s="37">
        <v>0.216</v>
      </c>
      <c r="O19" s="37">
        <v>0.705</v>
      </c>
      <c r="P19" s="38">
        <v>34.49</v>
      </c>
      <c r="Q19" s="39">
        <f t="shared" si="1"/>
        <v>8237.794974682336</v>
      </c>
      <c r="R19" s="38">
        <v>38.24</v>
      </c>
      <c r="S19" s="39">
        <f t="shared" si="2"/>
        <v>9133.467087035446</v>
      </c>
      <c r="T19" s="38">
        <v>49.99</v>
      </c>
      <c r="U19" s="40"/>
      <c r="V19" s="43"/>
      <c r="W19" s="41"/>
      <c r="X19" s="40"/>
      <c r="Y19" s="40"/>
      <c r="AA19" s="10">
        <f t="shared" si="0"/>
        <v>100</v>
      </c>
      <c r="AB19" s="11"/>
      <c r="AC19" s="28">
        <f t="shared" si="3"/>
        <v>49.87860444</v>
      </c>
      <c r="AD19" s="8">
        <v>11913.3</v>
      </c>
    </row>
    <row r="20" spans="2:30" s="9" customFormat="1" ht="12.75">
      <c r="B20" s="7">
        <v>8</v>
      </c>
      <c r="C20" s="37">
        <v>95.429</v>
      </c>
      <c r="D20" s="37">
        <v>2.527</v>
      </c>
      <c r="E20" s="37">
        <v>0.82</v>
      </c>
      <c r="F20" s="37">
        <v>0.125</v>
      </c>
      <c r="G20" s="37">
        <v>0.131</v>
      </c>
      <c r="H20" s="37">
        <v>0.003</v>
      </c>
      <c r="I20" s="37">
        <v>0.025</v>
      </c>
      <c r="J20" s="37">
        <v>0.017</v>
      </c>
      <c r="K20" s="37">
        <v>0.016</v>
      </c>
      <c r="L20" s="37"/>
      <c r="M20" s="37">
        <v>0.693</v>
      </c>
      <c r="N20" s="37">
        <v>0.214</v>
      </c>
      <c r="O20" s="37">
        <v>0.705</v>
      </c>
      <c r="P20" s="38">
        <v>34.48</v>
      </c>
      <c r="Q20" s="39">
        <f t="shared" si="1"/>
        <v>8235.40651571606</v>
      </c>
      <c r="R20" s="38">
        <v>38.23</v>
      </c>
      <c r="S20" s="39">
        <f t="shared" si="2"/>
        <v>9131.07862806917</v>
      </c>
      <c r="T20" s="38">
        <v>49.98</v>
      </c>
      <c r="U20" s="43"/>
      <c r="V20" s="40"/>
      <c r="W20" s="41"/>
      <c r="X20" s="40"/>
      <c r="Y20" s="40"/>
      <c r="AA20" s="10">
        <f t="shared" si="0"/>
        <v>100</v>
      </c>
      <c r="AB20" s="11"/>
      <c r="AC20" s="28">
        <f t="shared" si="3"/>
        <v>0</v>
      </c>
      <c r="AD20" s="8"/>
    </row>
    <row r="21" spans="2:30" s="9" customFormat="1" ht="12.75">
      <c r="B21" s="7">
        <v>9</v>
      </c>
      <c r="C21" s="37">
        <v>95.421</v>
      </c>
      <c r="D21" s="37">
        <v>2.534</v>
      </c>
      <c r="E21" s="37">
        <v>0.819</v>
      </c>
      <c r="F21" s="37">
        <v>0.125</v>
      </c>
      <c r="G21" s="37">
        <v>0.132</v>
      </c>
      <c r="H21" s="37">
        <v>0.003</v>
      </c>
      <c r="I21" s="37">
        <v>0.025</v>
      </c>
      <c r="J21" s="37">
        <v>0.018</v>
      </c>
      <c r="K21" s="37">
        <v>0.016</v>
      </c>
      <c r="L21" s="37"/>
      <c r="M21" s="37">
        <v>0.695</v>
      </c>
      <c r="N21" s="37">
        <v>0.212</v>
      </c>
      <c r="O21" s="37">
        <v>0.705</v>
      </c>
      <c r="P21" s="38">
        <v>34.48</v>
      </c>
      <c r="Q21" s="39">
        <f t="shared" si="1"/>
        <v>8235.40651571606</v>
      </c>
      <c r="R21" s="38">
        <v>38.23</v>
      </c>
      <c r="S21" s="39">
        <f t="shared" si="2"/>
        <v>9131.07862806917</v>
      </c>
      <c r="T21" s="38">
        <v>49.98</v>
      </c>
      <c r="U21" s="43"/>
      <c r="V21" s="40"/>
      <c r="W21" s="42"/>
      <c r="X21" s="40"/>
      <c r="Y21" s="40"/>
      <c r="AA21" s="10">
        <f t="shared" si="0"/>
        <v>100.00000000000003</v>
      </c>
      <c r="AB21" s="11"/>
      <c r="AC21" s="28">
        <f t="shared" si="3"/>
        <v>49.8940956</v>
      </c>
      <c r="AD21" s="8">
        <v>11917</v>
      </c>
    </row>
    <row r="22" spans="2:30" s="9" customFormat="1" ht="12.75">
      <c r="B22" s="7">
        <v>10</v>
      </c>
      <c r="C22" s="37">
        <v>95.436</v>
      </c>
      <c r="D22" s="37">
        <v>2.525</v>
      </c>
      <c r="E22" s="37">
        <v>0.815</v>
      </c>
      <c r="F22" s="37">
        <v>0.125</v>
      </c>
      <c r="G22" s="37">
        <v>0.131</v>
      </c>
      <c r="H22" s="37">
        <v>0.004</v>
      </c>
      <c r="I22" s="37">
        <v>0.024</v>
      </c>
      <c r="J22" s="37">
        <v>0.017</v>
      </c>
      <c r="K22" s="37">
        <v>0.015</v>
      </c>
      <c r="L22" s="37"/>
      <c r="M22" s="37">
        <v>0.697</v>
      </c>
      <c r="N22" s="37">
        <v>0.211</v>
      </c>
      <c r="O22" s="37">
        <v>0.705</v>
      </c>
      <c r="P22" s="38">
        <v>34.48</v>
      </c>
      <c r="Q22" s="39">
        <f t="shared" si="1"/>
        <v>8235.40651571606</v>
      </c>
      <c r="R22" s="38">
        <v>38.22</v>
      </c>
      <c r="S22" s="39">
        <f t="shared" si="2"/>
        <v>9128.690169102894</v>
      </c>
      <c r="T22" s="38">
        <v>49.98</v>
      </c>
      <c r="U22" s="43"/>
      <c r="V22" s="43"/>
      <c r="W22" s="41"/>
      <c r="X22" s="32">
        <v>0.006</v>
      </c>
      <c r="Y22" s="35" t="s">
        <v>48</v>
      </c>
      <c r="AA22" s="10">
        <f t="shared" si="0"/>
        <v>100.00000000000001</v>
      </c>
      <c r="AB22" s="11"/>
      <c r="AC22" s="28">
        <f t="shared" si="3"/>
        <v>0</v>
      </c>
      <c r="AD22" s="8"/>
    </row>
    <row r="23" spans="2:30" s="9" customFormat="1" ht="12.75">
      <c r="B23" s="7">
        <v>11</v>
      </c>
      <c r="C23" s="37">
        <v>95.413</v>
      </c>
      <c r="D23" s="37">
        <v>2.531</v>
      </c>
      <c r="E23" s="37">
        <v>0.819</v>
      </c>
      <c r="F23" s="37">
        <v>0.127</v>
      </c>
      <c r="G23" s="37">
        <v>0.131</v>
      </c>
      <c r="H23" s="37">
        <v>0.004</v>
      </c>
      <c r="I23" s="37">
        <v>0.025</v>
      </c>
      <c r="J23" s="37">
        <v>0.018</v>
      </c>
      <c r="K23" s="37">
        <v>0.016</v>
      </c>
      <c r="L23" s="37"/>
      <c r="M23" s="37">
        <v>0.701</v>
      </c>
      <c r="N23" s="37">
        <v>0.215</v>
      </c>
      <c r="O23" s="37">
        <v>0.705</v>
      </c>
      <c r="P23" s="38">
        <v>34.48</v>
      </c>
      <c r="Q23" s="39">
        <f t="shared" si="1"/>
        <v>8235.40651571606</v>
      </c>
      <c r="R23" s="38">
        <v>38.23</v>
      </c>
      <c r="S23" s="39">
        <f t="shared" si="2"/>
        <v>9131.07862806917</v>
      </c>
      <c r="T23" s="38">
        <v>49.98</v>
      </c>
      <c r="U23" s="43"/>
      <c r="V23" s="40"/>
      <c r="W23" s="42"/>
      <c r="X23" s="37"/>
      <c r="Y23" s="37"/>
      <c r="AA23" s="10">
        <f t="shared" si="0"/>
        <v>100.00000000000001</v>
      </c>
      <c r="AB23" s="11"/>
      <c r="AC23" s="28">
        <f t="shared" si="3"/>
        <v>0</v>
      </c>
      <c r="AD23" s="8"/>
    </row>
    <row r="24" spans="2:30" s="9" customFormat="1" ht="12.75">
      <c r="B24" s="7">
        <v>12</v>
      </c>
      <c r="C24" s="37">
        <v>95.451</v>
      </c>
      <c r="D24" s="37">
        <v>2.508</v>
      </c>
      <c r="E24" s="37">
        <v>0.814</v>
      </c>
      <c r="F24" s="37">
        <v>0.124</v>
      </c>
      <c r="G24" s="37">
        <v>0.129</v>
      </c>
      <c r="H24" s="37">
        <v>0.002</v>
      </c>
      <c r="I24" s="37">
        <v>0.025</v>
      </c>
      <c r="J24" s="37">
        <v>0.019</v>
      </c>
      <c r="K24" s="37">
        <v>0.015</v>
      </c>
      <c r="L24" s="37"/>
      <c r="M24" s="37">
        <v>0.7</v>
      </c>
      <c r="N24" s="37">
        <v>0.213</v>
      </c>
      <c r="O24" s="37">
        <v>0.704</v>
      </c>
      <c r="P24" s="38">
        <v>34.47</v>
      </c>
      <c r="Q24" s="39">
        <f t="shared" si="1"/>
        <v>8233.018056749785</v>
      </c>
      <c r="R24" s="38">
        <v>38.22</v>
      </c>
      <c r="S24" s="39">
        <f t="shared" si="2"/>
        <v>9128.690169102894</v>
      </c>
      <c r="T24" s="38">
        <v>49.97</v>
      </c>
      <c r="U24" s="43">
        <v>-21.1</v>
      </c>
      <c r="V24" s="40">
        <v>-16.4</v>
      </c>
      <c r="W24" s="41"/>
      <c r="X24" s="40"/>
      <c r="Y24" s="40"/>
      <c r="AA24" s="10">
        <f t="shared" si="0"/>
        <v>99.99999999999999</v>
      </c>
      <c r="AB24" s="11"/>
      <c r="AC24" s="28">
        <f t="shared" si="3"/>
        <v>0</v>
      </c>
      <c r="AD24" s="8"/>
    </row>
    <row r="25" spans="2:30" s="9" customFormat="1" ht="12.75">
      <c r="B25" s="7">
        <v>13</v>
      </c>
      <c r="C25" s="37">
        <v>95.441</v>
      </c>
      <c r="D25" s="37">
        <v>2.506</v>
      </c>
      <c r="E25" s="37">
        <v>0.817</v>
      </c>
      <c r="F25" s="37">
        <v>0.126</v>
      </c>
      <c r="G25" s="37">
        <v>0.132</v>
      </c>
      <c r="H25" s="37">
        <v>0.003</v>
      </c>
      <c r="I25" s="37">
        <v>0.026</v>
      </c>
      <c r="J25" s="37">
        <v>0.018</v>
      </c>
      <c r="K25" s="37">
        <v>0.016</v>
      </c>
      <c r="L25" s="37"/>
      <c r="M25" s="37">
        <v>0.702</v>
      </c>
      <c r="N25" s="37">
        <v>0.213</v>
      </c>
      <c r="O25" s="37">
        <v>0.705</v>
      </c>
      <c r="P25" s="38">
        <v>34.47</v>
      </c>
      <c r="Q25" s="39">
        <f t="shared" si="1"/>
        <v>8233.018056749785</v>
      </c>
      <c r="R25" s="38">
        <v>38.22</v>
      </c>
      <c r="S25" s="39">
        <f t="shared" si="2"/>
        <v>9128.690169102894</v>
      </c>
      <c r="T25" s="38">
        <v>49.97</v>
      </c>
      <c r="U25" s="43"/>
      <c r="V25" s="40"/>
      <c r="W25" s="42"/>
      <c r="X25" s="40"/>
      <c r="Y25" s="37"/>
      <c r="AA25" s="10">
        <f t="shared" si="0"/>
        <v>100</v>
      </c>
      <c r="AB25" s="11"/>
      <c r="AC25" s="28">
        <f t="shared" si="3"/>
        <v>0</v>
      </c>
      <c r="AD25" s="8"/>
    </row>
    <row r="26" spans="2:30" s="9" customFormat="1" ht="12.75">
      <c r="B26" s="7">
        <v>14</v>
      </c>
      <c r="C26" s="37">
        <v>95.479</v>
      </c>
      <c r="D26" s="37">
        <v>2.479</v>
      </c>
      <c r="E26" s="37">
        <v>0.807</v>
      </c>
      <c r="F26" s="37">
        <v>0.123</v>
      </c>
      <c r="G26" s="37">
        <v>0.132</v>
      </c>
      <c r="H26" s="37">
        <v>0.003</v>
      </c>
      <c r="I26" s="37">
        <v>0.025</v>
      </c>
      <c r="J26" s="37">
        <v>0.018</v>
      </c>
      <c r="K26" s="37">
        <v>0.016</v>
      </c>
      <c r="L26" s="37"/>
      <c r="M26" s="37">
        <v>0.709</v>
      </c>
      <c r="N26" s="37">
        <v>0.209</v>
      </c>
      <c r="O26" s="37">
        <v>0.704</v>
      </c>
      <c r="P26" s="38">
        <v>34.46</v>
      </c>
      <c r="Q26" s="39">
        <f t="shared" si="1"/>
        <v>8230.62959778351</v>
      </c>
      <c r="R26" s="38">
        <v>38.2</v>
      </c>
      <c r="S26" s="39">
        <f t="shared" si="2"/>
        <v>9123.913251170345</v>
      </c>
      <c r="T26" s="38">
        <v>49.96</v>
      </c>
      <c r="U26" s="43"/>
      <c r="V26" s="40"/>
      <c r="W26" s="41"/>
      <c r="X26" s="40"/>
      <c r="Y26" s="40"/>
      <c r="AA26" s="10">
        <f t="shared" si="0"/>
        <v>100.00000000000003</v>
      </c>
      <c r="AB26" s="11"/>
      <c r="AC26" s="28">
        <f t="shared" si="3"/>
        <v>0</v>
      </c>
      <c r="AD26" s="8"/>
    </row>
    <row r="27" spans="2:30" s="9" customFormat="1" ht="12.75">
      <c r="B27" s="7">
        <v>15</v>
      </c>
      <c r="C27" s="37">
        <v>95.354</v>
      </c>
      <c r="D27" s="37">
        <v>2.531</v>
      </c>
      <c r="E27" s="37">
        <v>0.839</v>
      </c>
      <c r="F27" s="37">
        <v>0.126</v>
      </c>
      <c r="G27" s="37">
        <v>0.14</v>
      </c>
      <c r="H27" s="37">
        <v>0.003</v>
      </c>
      <c r="I27" s="37">
        <v>0.029</v>
      </c>
      <c r="J27" s="37">
        <v>0.022</v>
      </c>
      <c r="K27" s="37">
        <v>0.02</v>
      </c>
      <c r="L27" s="37"/>
      <c r="M27" s="37">
        <v>0.721</v>
      </c>
      <c r="N27" s="37">
        <v>0.215</v>
      </c>
      <c r="O27" s="37">
        <v>0.706</v>
      </c>
      <c r="P27" s="38">
        <v>34.51</v>
      </c>
      <c r="Q27" s="39">
        <f t="shared" si="1"/>
        <v>8242.571892614886</v>
      </c>
      <c r="R27" s="38">
        <v>38.25</v>
      </c>
      <c r="S27" s="39">
        <f t="shared" si="2"/>
        <v>9135.85554600172</v>
      </c>
      <c r="T27" s="38">
        <v>49.98</v>
      </c>
      <c r="U27" s="43"/>
      <c r="V27" s="40"/>
      <c r="W27" s="41"/>
      <c r="X27" s="40"/>
      <c r="Y27" s="45"/>
      <c r="AA27" s="10">
        <f t="shared" si="0"/>
        <v>100.00000000000001</v>
      </c>
      <c r="AB27" s="11" t="str">
        <f>IF(AA27=100,"ОК"," ")</f>
        <v>ОК</v>
      </c>
      <c r="AC27" s="28">
        <f t="shared" si="3"/>
        <v>0</v>
      </c>
      <c r="AD27" s="8"/>
    </row>
    <row r="28" spans="2:30" s="9" customFormat="1" ht="12.75">
      <c r="B28" s="12">
        <v>16</v>
      </c>
      <c r="C28" s="37">
        <v>94.117</v>
      </c>
      <c r="D28" s="37">
        <v>3.259</v>
      </c>
      <c r="E28" s="37">
        <v>0.938</v>
      </c>
      <c r="F28" s="37">
        <v>0.121</v>
      </c>
      <c r="G28" s="37">
        <v>0.14</v>
      </c>
      <c r="H28" s="37">
        <v>0.003</v>
      </c>
      <c r="I28" s="37">
        <v>0.029</v>
      </c>
      <c r="J28" s="37">
        <v>0.022</v>
      </c>
      <c r="K28" s="37">
        <v>0.02</v>
      </c>
      <c r="L28" s="37"/>
      <c r="M28" s="37">
        <v>1.121</v>
      </c>
      <c r="N28" s="37">
        <v>0.23</v>
      </c>
      <c r="O28" s="37">
        <v>0.713</v>
      </c>
      <c r="P28" s="38">
        <v>34.6</v>
      </c>
      <c r="Q28" s="39">
        <f t="shared" si="1"/>
        <v>8264.06802331136</v>
      </c>
      <c r="R28" s="38">
        <v>38.35</v>
      </c>
      <c r="S28" s="39">
        <f t="shared" si="2"/>
        <v>9159.74013566447</v>
      </c>
      <c r="T28" s="38">
        <v>49.85</v>
      </c>
      <c r="U28" s="43"/>
      <c r="V28" s="40"/>
      <c r="W28" s="46"/>
      <c r="X28" s="37"/>
      <c r="Y28" s="37"/>
      <c r="AA28" s="10">
        <f t="shared" si="0"/>
        <v>100</v>
      </c>
      <c r="AB28" s="11" t="str">
        <f>IF(AA28=100,"ОК"," ")</f>
        <v>ОК</v>
      </c>
      <c r="AC28" s="28">
        <f t="shared" si="3"/>
        <v>0</v>
      </c>
      <c r="AD28" s="8"/>
    </row>
    <row r="29" spans="2:30" s="9" customFormat="1" ht="12.75">
      <c r="B29" s="12">
        <v>17</v>
      </c>
      <c r="C29" s="37">
        <v>93.924</v>
      </c>
      <c r="D29" s="37">
        <v>3.295</v>
      </c>
      <c r="E29" s="37">
        <v>0.94</v>
      </c>
      <c r="F29" s="37">
        <v>0.116</v>
      </c>
      <c r="G29" s="37">
        <v>0.138</v>
      </c>
      <c r="H29" s="37">
        <v>0.003</v>
      </c>
      <c r="I29" s="37">
        <v>0.029</v>
      </c>
      <c r="J29" s="37">
        <v>0.021</v>
      </c>
      <c r="K29" s="37">
        <v>0.021</v>
      </c>
      <c r="L29" s="37"/>
      <c r="M29" s="37">
        <v>1.251</v>
      </c>
      <c r="N29" s="37">
        <v>0.262</v>
      </c>
      <c r="O29" s="37">
        <v>0.714</v>
      </c>
      <c r="P29" s="38">
        <v>34.56</v>
      </c>
      <c r="Q29" s="39">
        <f t="shared" si="1"/>
        <v>8254.51418744626</v>
      </c>
      <c r="R29" s="38">
        <v>38.3</v>
      </c>
      <c r="S29" s="39">
        <f t="shared" si="2"/>
        <v>9147.797840833095</v>
      </c>
      <c r="T29" s="38">
        <v>49.74</v>
      </c>
      <c r="U29" s="43"/>
      <c r="V29" s="40"/>
      <c r="W29" s="46"/>
      <c r="X29" s="40"/>
      <c r="Y29" s="37"/>
      <c r="AA29" s="10">
        <f t="shared" si="0"/>
        <v>100.00000000000001</v>
      </c>
      <c r="AB29" s="11" t="str">
        <f>IF(AA29=100,"ОК"," ")</f>
        <v>ОК</v>
      </c>
      <c r="AC29" s="28">
        <f t="shared" si="3"/>
        <v>0</v>
      </c>
      <c r="AD29" s="8"/>
    </row>
    <row r="30" spans="2:30" s="9" customFormat="1" ht="12.75">
      <c r="B30" s="12">
        <v>18</v>
      </c>
      <c r="C30" s="37">
        <v>91.976</v>
      </c>
      <c r="D30" s="37">
        <v>4.591</v>
      </c>
      <c r="E30" s="37">
        <v>1.165</v>
      </c>
      <c r="F30" s="37">
        <v>0.113</v>
      </c>
      <c r="G30" s="37">
        <v>0.142</v>
      </c>
      <c r="H30" s="37">
        <v>0.003</v>
      </c>
      <c r="I30" s="37">
        <v>0.029</v>
      </c>
      <c r="J30" s="37">
        <v>0.02</v>
      </c>
      <c r="K30" s="37">
        <v>0.02</v>
      </c>
      <c r="L30" s="37"/>
      <c r="M30" s="37">
        <v>1.649</v>
      </c>
      <c r="N30" s="37">
        <v>0.292</v>
      </c>
      <c r="O30" s="37">
        <v>0.727</v>
      </c>
      <c r="P30" s="38">
        <v>34.87</v>
      </c>
      <c r="Q30" s="39">
        <f t="shared" si="1"/>
        <v>8328.556415400784</v>
      </c>
      <c r="R30" s="38">
        <v>38.63</v>
      </c>
      <c r="S30" s="39">
        <f t="shared" si="2"/>
        <v>9226.616986720168</v>
      </c>
      <c r="T30" s="38">
        <v>49.73</v>
      </c>
      <c r="U30" s="40">
        <v>-21.8</v>
      </c>
      <c r="V30" s="40">
        <v>-16.1</v>
      </c>
      <c r="W30" s="46"/>
      <c r="X30" s="37">
        <v>0.003</v>
      </c>
      <c r="Y30" s="37" t="s">
        <v>48</v>
      </c>
      <c r="AA30" s="10">
        <f t="shared" si="0"/>
        <v>99.99999999999999</v>
      </c>
      <c r="AB30" s="11"/>
      <c r="AC30" s="28">
        <f t="shared" si="3"/>
        <v>0</v>
      </c>
      <c r="AD30" s="8"/>
    </row>
    <row r="31" spans="2:30" s="9" customFormat="1" ht="12.75">
      <c r="B31" s="12">
        <v>19</v>
      </c>
      <c r="C31" s="37">
        <v>93.891</v>
      </c>
      <c r="D31" s="37">
        <v>3.621</v>
      </c>
      <c r="E31" s="37">
        <v>1.003</v>
      </c>
      <c r="F31" s="37">
        <v>0.122</v>
      </c>
      <c r="G31" s="37">
        <v>0.133</v>
      </c>
      <c r="H31" s="37">
        <v>0.003</v>
      </c>
      <c r="I31" s="37">
        <v>0.026</v>
      </c>
      <c r="J31" s="37">
        <v>0.019</v>
      </c>
      <c r="K31" s="37">
        <v>0.019</v>
      </c>
      <c r="L31" s="37"/>
      <c r="M31" s="37">
        <v>0.955</v>
      </c>
      <c r="N31" s="37">
        <v>0.208</v>
      </c>
      <c r="O31" s="37">
        <v>0.715</v>
      </c>
      <c r="P31" s="38">
        <v>34.78</v>
      </c>
      <c r="Q31" s="39">
        <f t="shared" si="1"/>
        <v>8307.060284704308</v>
      </c>
      <c r="R31" s="38">
        <v>38.55</v>
      </c>
      <c r="S31" s="39">
        <f t="shared" si="2"/>
        <v>9207.50931498997</v>
      </c>
      <c r="T31" s="38">
        <v>50.05</v>
      </c>
      <c r="U31" s="40"/>
      <c r="V31" s="40"/>
      <c r="W31" s="46"/>
      <c r="X31" s="37"/>
      <c r="Y31" s="37"/>
      <c r="AA31" s="10">
        <f t="shared" si="0"/>
        <v>100</v>
      </c>
      <c r="AB31" s="11"/>
      <c r="AC31" s="28">
        <f t="shared" si="3"/>
        <v>0</v>
      </c>
      <c r="AD31" s="8"/>
    </row>
    <row r="32" spans="2:30" s="9" customFormat="1" ht="12.75">
      <c r="B32" s="12">
        <v>20</v>
      </c>
      <c r="C32" s="37">
        <v>94.913</v>
      </c>
      <c r="D32" s="37">
        <v>2.724</v>
      </c>
      <c r="E32" s="37">
        <v>0.948</v>
      </c>
      <c r="F32" s="37">
        <v>0.141</v>
      </c>
      <c r="G32" s="37">
        <v>0.174</v>
      </c>
      <c r="H32" s="37">
        <v>0.003</v>
      </c>
      <c r="I32" s="37">
        <v>0.039</v>
      </c>
      <c r="J32" s="37">
        <v>0.029</v>
      </c>
      <c r="K32" s="37">
        <v>0.035</v>
      </c>
      <c r="L32" s="37"/>
      <c r="M32" s="37">
        <v>0.756</v>
      </c>
      <c r="N32" s="37">
        <v>0.238</v>
      </c>
      <c r="O32" s="37">
        <v>0.71</v>
      </c>
      <c r="P32" s="38">
        <v>34.67</v>
      </c>
      <c r="Q32" s="39">
        <f t="shared" si="1"/>
        <v>8280.787236075284</v>
      </c>
      <c r="R32" s="38">
        <v>38.43</v>
      </c>
      <c r="S32" s="39">
        <f t="shared" si="2"/>
        <v>9178.84780739467</v>
      </c>
      <c r="T32" s="38">
        <v>50.05</v>
      </c>
      <c r="U32" s="40"/>
      <c r="V32" s="40"/>
      <c r="W32" s="41"/>
      <c r="X32" s="40"/>
      <c r="Y32" s="37"/>
      <c r="AA32" s="10">
        <f t="shared" si="0"/>
        <v>100</v>
      </c>
      <c r="AB32" s="11"/>
      <c r="AC32" s="28">
        <f t="shared" si="3"/>
        <v>0</v>
      </c>
      <c r="AD32" s="8"/>
    </row>
    <row r="33" spans="2:30" s="9" customFormat="1" ht="12.75">
      <c r="B33" s="12">
        <v>21</v>
      </c>
      <c r="C33" s="37">
        <v>95.106</v>
      </c>
      <c r="D33" s="37">
        <v>2.634</v>
      </c>
      <c r="E33" s="37">
        <v>0.884</v>
      </c>
      <c r="F33" s="37">
        <v>0.132</v>
      </c>
      <c r="G33" s="37">
        <v>0.159</v>
      </c>
      <c r="H33" s="37">
        <v>0.003</v>
      </c>
      <c r="I33" s="37">
        <v>0.034</v>
      </c>
      <c r="J33" s="37">
        <v>0.026</v>
      </c>
      <c r="K33" s="37">
        <v>0.037</v>
      </c>
      <c r="L33" s="37"/>
      <c r="M33" s="37">
        <v>0.76</v>
      </c>
      <c r="N33" s="37">
        <v>0.225</v>
      </c>
      <c r="O33" s="37">
        <v>0.708</v>
      </c>
      <c r="P33" s="38">
        <v>34.59</v>
      </c>
      <c r="Q33" s="39">
        <f t="shared" si="1"/>
        <v>8261.679564345084</v>
      </c>
      <c r="R33" s="38">
        <v>38.34</v>
      </c>
      <c r="S33" s="39">
        <f t="shared" si="2"/>
        <v>9157.351676698194</v>
      </c>
      <c r="T33" s="38">
        <v>50.01</v>
      </c>
      <c r="U33" s="40"/>
      <c r="V33" s="40"/>
      <c r="W33" s="41"/>
      <c r="X33" s="40"/>
      <c r="Y33" s="45"/>
      <c r="AA33" s="10">
        <f t="shared" si="0"/>
        <v>100.00000000000001</v>
      </c>
      <c r="AB33" s="11"/>
      <c r="AC33" s="28">
        <f t="shared" si="3"/>
        <v>0</v>
      </c>
      <c r="AD33" s="8"/>
    </row>
    <row r="34" spans="2:30" s="9" customFormat="1" ht="12.75">
      <c r="B34" s="12">
        <v>22</v>
      </c>
      <c r="C34" s="37">
        <v>95.373</v>
      </c>
      <c r="D34" s="37">
        <v>2.521</v>
      </c>
      <c r="E34" s="37">
        <v>0.815</v>
      </c>
      <c r="F34" s="37">
        <v>0.124</v>
      </c>
      <c r="G34" s="37">
        <v>0.135</v>
      </c>
      <c r="H34" s="37">
        <v>0.003</v>
      </c>
      <c r="I34" s="37">
        <v>0.026</v>
      </c>
      <c r="J34" s="37">
        <v>0.02</v>
      </c>
      <c r="K34" s="37">
        <v>0.021</v>
      </c>
      <c r="L34" s="37"/>
      <c r="M34" s="37">
        <v>0.751</v>
      </c>
      <c r="N34" s="37">
        <v>0.211</v>
      </c>
      <c r="O34" s="37">
        <v>0.705</v>
      </c>
      <c r="P34" s="38">
        <v>34.47</v>
      </c>
      <c r="Q34" s="39">
        <f t="shared" si="1"/>
        <v>8233.018056749785</v>
      </c>
      <c r="R34" s="38">
        <v>38.22</v>
      </c>
      <c r="S34" s="39">
        <f t="shared" si="2"/>
        <v>9128.690169102894</v>
      </c>
      <c r="T34" s="38">
        <v>49.95</v>
      </c>
      <c r="U34" s="40"/>
      <c r="V34" s="40"/>
      <c r="W34" s="42"/>
      <c r="X34" s="40"/>
      <c r="Y34" s="37"/>
      <c r="AA34" s="10">
        <f t="shared" si="0"/>
        <v>100</v>
      </c>
      <c r="AB34" s="11"/>
      <c r="AC34" s="28">
        <f t="shared" si="3"/>
        <v>0</v>
      </c>
      <c r="AD34" s="8"/>
    </row>
    <row r="35" spans="2:30" s="9" customFormat="1" ht="12.75">
      <c r="B35" s="12">
        <v>23</v>
      </c>
      <c r="C35" s="47">
        <v>95.076</v>
      </c>
      <c r="D35" s="32">
        <v>2.68</v>
      </c>
      <c r="E35" s="33">
        <v>0.873</v>
      </c>
      <c r="F35" s="32">
        <v>0.129</v>
      </c>
      <c r="G35" s="33">
        <v>0.145</v>
      </c>
      <c r="H35" s="32">
        <v>0.003</v>
      </c>
      <c r="I35" s="33">
        <v>0.029</v>
      </c>
      <c r="J35" s="32">
        <v>0.023</v>
      </c>
      <c r="K35" s="33">
        <v>0.026</v>
      </c>
      <c r="L35" s="32"/>
      <c r="M35" s="33">
        <v>0.796</v>
      </c>
      <c r="N35" s="32">
        <v>0.22</v>
      </c>
      <c r="O35" s="33">
        <v>0.708</v>
      </c>
      <c r="P35" s="31">
        <v>34.55</v>
      </c>
      <c r="Q35" s="39">
        <f t="shared" si="1"/>
        <v>8252.125728479985</v>
      </c>
      <c r="R35" s="34">
        <v>38.3</v>
      </c>
      <c r="S35" s="39">
        <f t="shared" si="2"/>
        <v>9147.797840833095</v>
      </c>
      <c r="T35" s="31">
        <v>49.97</v>
      </c>
      <c r="U35" s="40"/>
      <c r="V35" s="40"/>
      <c r="W35" s="41"/>
      <c r="X35" s="40"/>
      <c r="Y35" s="37"/>
      <c r="AA35" s="10">
        <f>SUM(C37:N37)</f>
        <v>99.99999999999999</v>
      </c>
      <c r="AB35" s="11"/>
      <c r="AC35" s="28">
        <f t="shared" si="3"/>
        <v>0</v>
      </c>
      <c r="AD35" s="8"/>
    </row>
    <row r="36" spans="2:30" s="9" customFormat="1" ht="12.75">
      <c r="B36" s="12">
        <v>24</v>
      </c>
      <c r="C36" s="37">
        <v>95.129</v>
      </c>
      <c r="D36" s="37">
        <v>2.645</v>
      </c>
      <c r="E36" s="37">
        <v>0.854</v>
      </c>
      <c r="F36" s="37">
        <v>0.127</v>
      </c>
      <c r="G36" s="37">
        <v>0.144</v>
      </c>
      <c r="H36" s="37">
        <v>0.003</v>
      </c>
      <c r="I36" s="37">
        <v>0.028</v>
      </c>
      <c r="J36" s="37">
        <v>0.022</v>
      </c>
      <c r="K36" s="37">
        <v>0.024</v>
      </c>
      <c r="L36" s="37"/>
      <c r="M36" s="37">
        <v>0.801</v>
      </c>
      <c r="N36" s="37">
        <v>0.223</v>
      </c>
      <c r="O36" s="37">
        <v>0.707</v>
      </c>
      <c r="P36" s="38">
        <v>34.52</v>
      </c>
      <c r="Q36" s="39">
        <f t="shared" si="1"/>
        <v>8244.96035158116</v>
      </c>
      <c r="R36" s="38">
        <v>38.27</v>
      </c>
      <c r="S36" s="39">
        <f t="shared" si="2"/>
        <v>9140.63246393427</v>
      </c>
      <c r="T36" s="38">
        <v>49.95</v>
      </c>
      <c r="U36" s="40">
        <v>-18.8</v>
      </c>
      <c r="V36" s="40">
        <v>-13.8</v>
      </c>
      <c r="W36" s="48"/>
      <c r="X36" s="40" t="s">
        <v>53</v>
      </c>
      <c r="Y36" s="49" t="s">
        <v>53</v>
      </c>
      <c r="AA36" s="10">
        <f t="shared" si="0"/>
        <v>100.00000000000001</v>
      </c>
      <c r="AB36" s="11" t="str">
        <f>IF(AA36=100,"ОК"," ")</f>
        <v>ОК</v>
      </c>
      <c r="AC36" s="28">
        <f t="shared" si="3"/>
        <v>0</v>
      </c>
      <c r="AD36" s="8"/>
    </row>
    <row r="37" spans="2:30" s="9" customFormat="1" ht="12.75">
      <c r="B37" s="12">
        <v>25</v>
      </c>
      <c r="C37" s="37">
        <v>95.062</v>
      </c>
      <c r="D37" s="37">
        <v>2.681</v>
      </c>
      <c r="E37" s="37">
        <v>0.861</v>
      </c>
      <c r="F37" s="37">
        <v>0.124</v>
      </c>
      <c r="G37" s="37">
        <v>0.143</v>
      </c>
      <c r="H37" s="37">
        <v>0.003</v>
      </c>
      <c r="I37" s="37">
        <v>0.028</v>
      </c>
      <c r="J37" s="37">
        <v>0.021</v>
      </c>
      <c r="K37" s="37">
        <v>0.026</v>
      </c>
      <c r="L37" s="37"/>
      <c r="M37" s="37">
        <v>0.82</v>
      </c>
      <c r="N37" s="37">
        <v>0.231</v>
      </c>
      <c r="O37" s="37">
        <v>0.707</v>
      </c>
      <c r="P37" s="38">
        <v>34.52</v>
      </c>
      <c r="Q37" s="39">
        <f t="shared" si="1"/>
        <v>8244.96035158116</v>
      </c>
      <c r="R37" s="38">
        <v>38.27</v>
      </c>
      <c r="S37" s="39">
        <f t="shared" si="2"/>
        <v>9140.63246393427</v>
      </c>
      <c r="T37" s="38">
        <v>49.94</v>
      </c>
      <c r="U37" s="40"/>
      <c r="V37" s="40"/>
      <c r="W37" s="41"/>
      <c r="X37" s="40"/>
      <c r="Y37" s="40"/>
      <c r="AA37" s="10">
        <f>SUM(C39:N39)</f>
        <v>99.99999999999999</v>
      </c>
      <c r="AB37" s="11" t="str">
        <f>IF(AA37=100,"ОК"," ")</f>
        <v>ОК</v>
      </c>
      <c r="AC37" s="28">
        <f t="shared" si="3"/>
        <v>0</v>
      </c>
      <c r="AD37" s="8"/>
    </row>
    <row r="38" spans="2:30" s="9" customFormat="1" ht="12.75">
      <c r="B38" s="12">
        <v>26</v>
      </c>
      <c r="C38" s="37">
        <v>95.082</v>
      </c>
      <c r="D38" s="37">
        <v>2.668</v>
      </c>
      <c r="E38" s="37">
        <v>0.854</v>
      </c>
      <c r="F38" s="37">
        <v>0.124</v>
      </c>
      <c r="G38" s="37">
        <v>0.143</v>
      </c>
      <c r="H38" s="37">
        <v>0.003</v>
      </c>
      <c r="I38" s="37">
        <v>0.028</v>
      </c>
      <c r="J38" s="37">
        <v>0.021</v>
      </c>
      <c r="K38" s="37">
        <v>0.025</v>
      </c>
      <c r="L38" s="37"/>
      <c r="M38" s="37">
        <v>0.823</v>
      </c>
      <c r="N38" s="37">
        <v>0.229</v>
      </c>
      <c r="O38" s="37">
        <v>0.707</v>
      </c>
      <c r="P38" s="38">
        <v>34.51</v>
      </c>
      <c r="Q38" s="39">
        <f t="shared" si="1"/>
        <v>8242.571892614886</v>
      </c>
      <c r="R38" s="38">
        <v>38.26</v>
      </c>
      <c r="S38" s="39">
        <f t="shared" si="2"/>
        <v>9138.244004967995</v>
      </c>
      <c r="T38" s="38">
        <v>49.93</v>
      </c>
      <c r="U38" s="40"/>
      <c r="V38" s="40"/>
      <c r="W38" s="41"/>
      <c r="X38" s="40"/>
      <c r="Y38" s="37"/>
      <c r="AA38" s="10">
        <f t="shared" si="0"/>
        <v>100</v>
      </c>
      <c r="AB38" s="11" t="str">
        <f>IF(AA38=100,"ОК"," ")</f>
        <v>ОК</v>
      </c>
      <c r="AC38" s="28">
        <f t="shared" si="3"/>
        <v>0</v>
      </c>
      <c r="AD38" s="8"/>
    </row>
    <row r="39" spans="2:30" s="9" customFormat="1" ht="12.75">
      <c r="B39" s="12">
        <v>27</v>
      </c>
      <c r="C39" s="37">
        <v>95.107</v>
      </c>
      <c r="D39" s="37">
        <v>2.651</v>
      </c>
      <c r="E39" s="37">
        <v>0.844</v>
      </c>
      <c r="F39" s="37">
        <v>0.125</v>
      </c>
      <c r="G39" s="37">
        <v>0.145</v>
      </c>
      <c r="H39" s="37">
        <v>0.004</v>
      </c>
      <c r="I39" s="37">
        <v>0.029</v>
      </c>
      <c r="J39" s="37">
        <v>0.02</v>
      </c>
      <c r="K39" s="37">
        <v>0.023</v>
      </c>
      <c r="L39" s="50"/>
      <c r="M39" s="37">
        <v>0.825</v>
      </c>
      <c r="N39" s="37">
        <v>0.227</v>
      </c>
      <c r="O39" s="37">
        <v>0.707</v>
      </c>
      <c r="P39" s="38">
        <v>34.51</v>
      </c>
      <c r="Q39" s="39">
        <f t="shared" si="1"/>
        <v>8242.571892614886</v>
      </c>
      <c r="R39" s="38">
        <v>38.25</v>
      </c>
      <c r="S39" s="39">
        <f t="shared" si="2"/>
        <v>9135.85554600172</v>
      </c>
      <c r="T39" s="38">
        <v>49.92</v>
      </c>
      <c r="U39" s="40"/>
      <c r="V39" s="43"/>
      <c r="W39" s="41"/>
      <c r="X39" s="51"/>
      <c r="Y39" s="37"/>
      <c r="AA39" s="10">
        <f t="shared" si="0"/>
        <v>99.99999999999999</v>
      </c>
      <c r="AB39" s="11" t="str">
        <f>IF(AA39=100,"ОК"," ")</f>
        <v>ОК</v>
      </c>
      <c r="AC39" s="28">
        <f t="shared" si="3"/>
        <v>0</v>
      </c>
      <c r="AD39" s="8"/>
    </row>
    <row r="40" spans="2:30" s="9" customFormat="1" ht="12.75">
      <c r="B40" s="12">
        <v>28</v>
      </c>
      <c r="C40" s="37">
        <v>95.111</v>
      </c>
      <c r="D40" s="37">
        <v>2.643</v>
      </c>
      <c r="E40" s="37">
        <v>0.841</v>
      </c>
      <c r="F40" s="37">
        <v>0.124</v>
      </c>
      <c r="G40" s="37">
        <v>0.142</v>
      </c>
      <c r="H40" s="37">
        <v>0.004</v>
      </c>
      <c r="I40" s="37">
        <v>0.031</v>
      </c>
      <c r="J40" s="37">
        <v>0.022</v>
      </c>
      <c r="K40" s="37">
        <v>0.024</v>
      </c>
      <c r="L40" s="37"/>
      <c r="M40" s="37">
        <v>0.831</v>
      </c>
      <c r="N40" s="37">
        <v>0.227</v>
      </c>
      <c r="O40" s="37">
        <v>0.707</v>
      </c>
      <c r="P40" s="38">
        <v>34.5</v>
      </c>
      <c r="Q40" s="39">
        <f t="shared" si="1"/>
        <v>8240.18343364861</v>
      </c>
      <c r="R40" s="38">
        <v>38.25</v>
      </c>
      <c r="S40" s="39">
        <f t="shared" si="2"/>
        <v>9135.85554600172</v>
      </c>
      <c r="T40" s="38">
        <v>49.5</v>
      </c>
      <c r="U40" s="40"/>
      <c r="V40" s="52"/>
      <c r="W40" s="41"/>
      <c r="X40" s="37"/>
      <c r="Y40" s="37"/>
      <c r="AA40" s="10">
        <f t="shared" si="0"/>
        <v>100.00000000000001</v>
      </c>
      <c r="AB40" s="11"/>
      <c r="AC40" s="28">
        <f t="shared" si="3"/>
        <v>0</v>
      </c>
      <c r="AD40" s="8"/>
    </row>
    <row r="41" spans="2:30" s="9" customFormat="1" ht="12.75">
      <c r="B41" s="12">
        <v>29</v>
      </c>
      <c r="C41" s="37">
        <v>95.163</v>
      </c>
      <c r="D41" s="37">
        <v>2.62</v>
      </c>
      <c r="E41" s="37">
        <v>0.834</v>
      </c>
      <c r="F41" s="37">
        <v>0.123</v>
      </c>
      <c r="G41" s="37">
        <v>0.139</v>
      </c>
      <c r="H41" s="37">
        <v>0.004</v>
      </c>
      <c r="I41" s="37">
        <v>0.027</v>
      </c>
      <c r="J41" s="37">
        <v>0.022</v>
      </c>
      <c r="K41" s="37">
        <v>0.024</v>
      </c>
      <c r="L41" s="37"/>
      <c r="M41" s="37">
        <v>0.818</v>
      </c>
      <c r="N41" s="37">
        <v>0.226</v>
      </c>
      <c r="O41" s="37">
        <v>0.707</v>
      </c>
      <c r="P41" s="38">
        <v>34.49</v>
      </c>
      <c r="Q41" s="39">
        <f t="shared" si="1"/>
        <v>8237.794974682336</v>
      </c>
      <c r="R41" s="38">
        <v>38.24</v>
      </c>
      <c r="S41" s="39">
        <f t="shared" si="2"/>
        <v>9133.467087035446</v>
      </c>
      <c r="T41" s="38">
        <v>49.92</v>
      </c>
      <c r="U41" s="43"/>
      <c r="V41" s="43"/>
      <c r="W41" s="41"/>
      <c r="X41" s="46"/>
      <c r="Y41" s="45"/>
      <c r="AA41" s="10">
        <f t="shared" si="0"/>
        <v>100.00000000000001</v>
      </c>
      <c r="AB41" s="11"/>
      <c r="AC41" s="28">
        <f t="shared" si="3"/>
        <v>0</v>
      </c>
      <c r="AD41" s="8"/>
    </row>
    <row r="42" spans="2:30" s="9" customFormat="1" ht="12.75">
      <c r="B42" s="12">
        <v>30</v>
      </c>
      <c r="C42" s="37">
        <v>95.162</v>
      </c>
      <c r="D42" s="37">
        <v>2.625</v>
      </c>
      <c r="E42" s="37">
        <v>0.837</v>
      </c>
      <c r="F42" s="37">
        <v>0.124</v>
      </c>
      <c r="G42" s="37">
        <v>0.141</v>
      </c>
      <c r="H42" s="37">
        <v>0.004</v>
      </c>
      <c r="I42" s="37">
        <v>0.027</v>
      </c>
      <c r="J42" s="37">
        <v>0.021</v>
      </c>
      <c r="K42" s="37">
        <v>0.023</v>
      </c>
      <c r="L42" s="37"/>
      <c r="M42" s="37">
        <v>0.813</v>
      </c>
      <c r="N42" s="37">
        <v>0.223</v>
      </c>
      <c r="O42" s="37">
        <v>0.707</v>
      </c>
      <c r="P42" s="38">
        <v>34.5</v>
      </c>
      <c r="Q42" s="39">
        <f t="shared" si="1"/>
        <v>8240.18343364861</v>
      </c>
      <c r="R42" s="38">
        <v>38.24</v>
      </c>
      <c r="S42" s="39">
        <f t="shared" si="2"/>
        <v>9133.467087035446</v>
      </c>
      <c r="T42" s="38">
        <v>49.93</v>
      </c>
      <c r="U42" s="43"/>
      <c r="V42" s="40"/>
      <c r="W42" s="41"/>
      <c r="X42" s="46"/>
      <c r="Y42" s="37"/>
      <c r="AA42" s="10">
        <f t="shared" si="0"/>
        <v>100.00000000000001</v>
      </c>
      <c r="AB42" s="11" t="str">
        <f>IF(AA42=100,"ОК"," ")</f>
        <v>ОК</v>
      </c>
      <c r="AC42" s="28">
        <f t="shared" si="3"/>
        <v>0</v>
      </c>
      <c r="AD42" s="8"/>
    </row>
    <row r="43" spans="2:30" s="9" customFormat="1" ht="12" customHeight="1">
      <c r="B43" s="12">
        <v>31</v>
      </c>
      <c r="C43" s="37">
        <v>95.145</v>
      </c>
      <c r="D43" s="37">
        <v>2.633</v>
      </c>
      <c r="E43" s="37">
        <v>0.838</v>
      </c>
      <c r="F43" s="37">
        <v>0.123</v>
      </c>
      <c r="G43" s="37">
        <v>0.141</v>
      </c>
      <c r="H43" s="37">
        <v>0.003</v>
      </c>
      <c r="I43" s="37">
        <v>0.029</v>
      </c>
      <c r="J43" s="37">
        <v>0.02</v>
      </c>
      <c r="K43" s="37">
        <v>0.022</v>
      </c>
      <c r="L43" s="37"/>
      <c r="M43" s="37">
        <v>0.821</v>
      </c>
      <c r="N43" s="37">
        <v>0.225</v>
      </c>
      <c r="O43" s="37">
        <v>0.707</v>
      </c>
      <c r="P43" s="38">
        <v>34.49</v>
      </c>
      <c r="Q43" s="39">
        <f t="shared" si="1"/>
        <v>8237.794974682336</v>
      </c>
      <c r="R43" s="38">
        <v>38.24</v>
      </c>
      <c r="S43" s="39">
        <f t="shared" si="2"/>
        <v>9133.467087035446</v>
      </c>
      <c r="T43" s="38">
        <v>49.92</v>
      </c>
      <c r="U43" s="40">
        <v>-23.1</v>
      </c>
      <c r="V43" s="43">
        <v>-15.6</v>
      </c>
      <c r="W43" s="46" t="s">
        <v>51</v>
      </c>
      <c r="X43" s="46" t="s">
        <v>53</v>
      </c>
      <c r="Y43" s="51" t="s">
        <v>53</v>
      </c>
      <c r="AA43" s="10">
        <f t="shared" si="0"/>
        <v>99.99999999999999</v>
      </c>
      <c r="AB43" s="11" t="str">
        <f>IF(AA43=100,"ОК"," ")</f>
        <v>ОК</v>
      </c>
      <c r="AC43" s="28">
        <f t="shared" si="3"/>
        <v>0</v>
      </c>
      <c r="AD43" s="8"/>
    </row>
    <row r="44" spans="3:24" ht="18" customHeight="1">
      <c r="C44" s="115" t="s">
        <v>54</v>
      </c>
      <c r="D44" s="115"/>
      <c r="E44" s="115"/>
      <c r="F44" s="115"/>
      <c r="G44" s="115"/>
      <c r="H44" s="115"/>
      <c r="I44" s="115"/>
      <c r="J44" s="115"/>
      <c r="K44" s="115"/>
      <c r="L44" s="30"/>
      <c r="M44" s="30"/>
      <c r="N44" s="30"/>
      <c r="O44" s="30"/>
      <c r="P44" s="30"/>
      <c r="Q44" s="30"/>
      <c r="R44" s="30"/>
      <c r="S44" s="30"/>
      <c r="T44" s="30"/>
      <c r="U44" s="24"/>
      <c r="V44" s="24"/>
      <c r="W44" s="25"/>
      <c r="X44" s="25"/>
    </row>
    <row r="45" spans="3:24" ht="12.75">
      <c r="C45" s="22" t="s">
        <v>45</v>
      </c>
      <c r="D45" s="26"/>
      <c r="E45" s="22"/>
      <c r="F45" s="22"/>
      <c r="G45" s="23"/>
      <c r="H45" s="23"/>
      <c r="I45" s="23"/>
      <c r="J45" s="23"/>
      <c r="K45" s="23"/>
      <c r="L45" s="23"/>
      <c r="M45" s="23"/>
      <c r="N45" s="23"/>
      <c r="O45" s="23"/>
      <c r="P45" s="23"/>
      <c r="Q45" s="23"/>
      <c r="R45" s="23"/>
      <c r="S45" s="111" t="s">
        <v>47</v>
      </c>
      <c r="T45" s="111"/>
      <c r="U45" s="1"/>
      <c r="V45" s="1"/>
      <c r="W45" s="21"/>
      <c r="X45" s="21"/>
    </row>
    <row r="46" spans="3:22" ht="12.75" customHeight="1">
      <c r="C46" s="1" t="s">
        <v>38</v>
      </c>
      <c r="D46" s="1"/>
      <c r="E46" s="1"/>
      <c r="F46" s="1"/>
      <c r="M46" s="2" t="s">
        <v>0</v>
      </c>
      <c r="P46" s="2" t="s">
        <v>1</v>
      </c>
      <c r="Q46" s="2"/>
      <c r="T46" s="2" t="s">
        <v>2</v>
      </c>
      <c r="U46" s="1"/>
      <c r="V46" s="2"/>
    </row>
    <row r="47" spans="3:22" ht="12.75">
      <c r="C47" s="22" t="s">
        <v>43</v>
      </c>
      <c r="D47" s="22"/>
      <c r="E47" s="23"/>
      <c r="F47" s="23"/>
      <c r="G47" s="23"/>
      <c r="H47" s="23"/>
      <c r="I47" s="23"/>
      <c r="J47" s="23"/>
      <c r="K47" s="23"/>
      <c r="L47" s="23"/>
      <c r="M47" s="23"/>
      <c r="N47" s="23"/>
      <c r="O47" s="23"/>
      <c r="P47" s="23"/>
      <c r="Q47" s="23"/>
      <c r="R47" s="23"/>
      <c r="S47" s="111" t="s">
        <v>47</v>
      </c>
      <c r="T47" s="111"/>
      <c r="U47" s="1"/>
      <c r="V47" s="1"/>
    </row>
    <row r="48" spans="3:22" ht="12" customHeight="1">
      <c r="C48" s="1" t="s">
        <v>39</v>
      </c>
      <c r="D48" s="1"/>
      <c r="E48" s="21"/>
      <c r="F48" s="21"/>
      <c r="G48" s="21"/>
      <c r="H48" s="21"/>
      <c r="I48" s="21"/>
      <c r="J48" s="21"/>
      <c r="K48" s="21"/>
      <c r="L48" s="21"/>
      <c r="M48" s="2" t="s">
        <v>0</v>
      </c>
      <c r="N48" s="21"/>
      <c r="O48" s="21"/>
      <c r="P48" s="2" t="s">
        <v>1</v>
      </c>
      <c r="Q48" s="2"/>
      <c r="T48" s="2" t="s">
        <v>2</v>
      </c>
      <c r="U48" t="s">
        <v>40</v>
      </c>
      <c r="V48" s="2"/>
    </row>
    <row r="49" spans="3:22" ht="12.75">
      <c r="C49" s="1"/>
      <c r="D49" s="1"/>
      <c r="Q49" s="2"/>
      <c r="T49" s="2"/>
      <c r="U49" s="1"/>
      <c r="V49" s="1"/>
    </row>
    <row r="50" spans="4:22" ht="12.75">
      <c r="D50" s="1"/>
      <c r="E50" s="21"/>
      <c r="F50" s="21"/>
      <c r="G50" s="21"/>
      <c r="H50" s="21"/>
      <c r="I50" s="21"/>
      <c r="J50" s="21"/>
      <c r="K50" s="21"/>
      <c r="L50" s="21"/>
      <c r="M50" s="21"/>
      <c r="N50" s="21"/>
      <c r="O50" s="21"/>
      <c r="P50" s="21"/>
      <c r="V50" s="2"/>
    </row>
    <row r="51" spans="3:25" ht="12.75">
      <c r="C51" s="21"/>
      <c r="D51" s="21"/>
      <c r="E51" s="21"/>
      <c r="F51" s="21"/>
      <c r="G51" s="21"/>
      <c r="H51" s="21"/>
      <c r="I51" s="21"/>
      <c r="J51" s="21"/>
      <c r="K51" s="21"/>
      <c r="L51" s="21"/>
      <c r="M51" s="21"/>
      <c r="N51" s="21"/>
      <c r="O51" s="21"/>
      <c r="P51" s="21"/>
      <c r="Q51" s="21"/>
      <c r="R51" s="21"/>
      <c r="S51" s="21"/>
      <c r="T51" s="21"/>
      <c r="U51" s="21"/>
      <c r="V51" s="21"/>
      <c r="W51" s="21"/>
      <c r="X51" s="21"/>
      <c r="Y51" s="21"/>
    </row>
  </sheetData>
  <sheetProtection/>
  <mergeCells count="33">
    <mergeCell ref="B9:B12"/>
    <mergeCell ref="Q10:Q12"/>
    <mergeCell ref="E10:E12"/>
    <mergeCell ref="G10:G12"/>
    <mergeCell ref="H10:H12"/>
    <mergeCell ref="J10:J12"/>
    <mergeCell ref="F10:F12"/>
    <mergeCell ref="K10:K12"/>
    <mergeCell ref="M10:M12"/>
    <mergeCell ref="I10:I12"/>
    <mergeCell ref="L10:L12"/>
    <mergeCell ref="C9:N9"/>
    <mergeCell ref="S45:T45"/>
    <mergeCell ref="S47:T47"/>
    <mergeCell ref="P10:P12"/>
    <mergeCell ref="O10:O12"/>
    <mergeCell ref="C44:K44"/>
    <mergeCell ref="W2:Y2"/>
    <mergeCell ref="B7:Y7"/>
    <mergeCell ref="B8:Y8"/>
    <mergeCell ref="D10:D12"/>
    <mergeCell ref="C10:C12"/>
    <mergeCell ref="R10:R12"/>
    <mergeCell ref="U9:U12"/>
    <mergeCell ref="O9:T9"/>
    <mergeCell ref="C6:AA6"/>
    <mergeCell ref="T10:T12"/>
    <mergeCell ref="Y9:Y12"/>
    <mergeCell ref="X9:X12"/>
    <mergeCell ref="W9:W12"/>
    <mergeCell ref="N10:N12"/>
    <mergeCell ref="S10:S12"/>
    <mergeCell ref="V9:V12"/>
  </mergeCells>
  <printOptions/>
  <pageMargins left="0.3937007874015748" right="0.3937007874015748" top="0.1968503937007874" bottom="0.1968503937007874" header="0" footer="0"/>
  <pageSetup fitToHeight="1"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B1:AP53"/>
  <sheetViews>
    <sheetView tabSelected="1" zoomScalePageLayoutView="0" workbookViewId="0" topLeftCell="N25">
      <selection activeCell="V56" sqref="V56"/>
    </sheetView>
  </sheetViews>
  <sheetFormatPr defaultColWidth="9.00390625" defaultRowHeight="12.75"/>
  <cols>
    <col min="1" max="1" width="3.625" style="53" customWidth="1"/>
    <col min="2" max="2" width="11.75390625" style="53" customWidth="1"/>
    <col min="3" max="3" width="15.125" style="53" customWidth="1"/>
    <col min="4" max="4" width="13.375" style="53" customWidth="1"/>
    <col min="5" max="5" width="14.625" style="53" customWidth="1"/>
    <col min="6" max="6" width="11.25390625" style="53" customWidth="1"/>
    <col min="7" max="8" width="11.25390625" style="53" hidden="1" customWidth="1"/>
    <col min="9" max="24" width="11.25390625" style="53" customWidth="1"/>
    <col min="25" max="25" width="15.375" style="53" customWidth="1"/>
    <col min="26" max="26" width="15.875" style="53" hidden="1" customWidth="1"/>
    <col min="27" max="37" width="11.25390625" style="53" hidden="1" customWidth="1"/>
    <col min="38" max="38" width="19.25390625" style="53" customWidth="1"/>
    <col min="39" max="39" width="9.625" style="53" customWidth="1"/>
    <col min="40" max="40" width="10.00390625" style="53" customWidth="1"/>
    <col min="41" max="41" width="9.125" style="55" customWidth="1"/>
    <col min="42" max="16384" width="9.125" style="53" customWidth="1"/>
  </cols>
  <sheetData>
    <row r="1" spans="2:8" ht="12.75">
      <c r="B1" s="54" t="s">
        <v>12</v>
      </c>
      <c r="C1" s="54"/>
      <c r="D1" s="54"/>
      <c r="E1" s="54"/>
      <c r="F1" s="54"/>
      <c r="G1" s="54"/>
      <c r="H1" s="54"/>
    </row>
    <row r="2" spans="2:8" ht="12.75">
      <c r="B2" s="54" t="s">
        <v>55</v>
      </c>
      <c r="C2" s="54"/>
      <c r="D2" s="54"/>
      <c r="E2" s="54"/>
      <c r="F2" s="54"/>
      <c r="G2" s="54"/>
      <c r="H2" s="54"/>
    </row>
    <row r="3" spans="2:40" ht="12.75">
      <c r="B3" s="56" t="s">
        <v>56</v>
      </c>
      <c r="C3" s="56"/>
      <c r="D3" s="56"/>
      <c r="E3" s="54"/>
      <c r="F3" s="54"/>
      <c r="G3" s="54"/>
      <c r="H3" s="54"/>
      <c r="J3" s="3"/>
      <c r="K3" s="3"/>
      <c r="L3" s="3"/>
      <c r="M3" s="3"/>
      <c r="N3" s="3"/>
      <c r="O3" s="3"/>
      <c r="P3" s="3"/>
      <c r="Q3" s="3"/>
      <c r="R3" s="3"/>
      <c r="S3" s="3"/>
      <c r="T3" s="3"/>
      <c r="U3" s="3"/>
      <c r="V3" s="3"/>
      <c r="W3" s="3"/>
      <c r="X3" s="3"/>
      <c r="Y3" s="3"/>
      <c r="Z3" s="3"/>
      <c r="AA3" s="3"/>
      <c r="AB3" s="3"/>
      <c r="AC3" s="4"/>
      <c r="AD3" s="4"/>
      <c r="AE3" s="4"/>
      <c r="AF3" s="4"/>
      <c r="AG3" s="4"/>
      <c r="AH3" s="4"/>
      <c r="AI3" s="4"/>
      <c r="AJ3" s="4"/>
      <c r="AK3" s="4"/>
      <c r="AL3" s="4"/>
      <c r="AM3" s="4"/>
      <c r="AN3" s="4"/>
    </row>
    <row r="4" spans="2:40" ht="12.75">
      <c r="B4" s="54"/>
      <c r="C4" s="54"/>
      <c r="D4" s="54"/>
      <c r="E4" s="54"/>
      <c r="F4" s="54"/>
      <c r="G4" s="54"/>
      <c r="H4" s="54"/>
      <c r="J4" s="3"/>
      <c r="K4" s="3"/>
      <c r="L4" s="3"/>
      <c r="M4" s="3"/>
      <c r="N4" s="3"/>
      <c r="O4" s="3"/>
      <c r="P4" s="3"/>
      <c r="Q4" s="3"/>
      <c r="R4" s="3"/>
      <c r="S4" s="3"/>
      <c r="T4" s="3"/>
      <c r="U4" s="3"/>
      <c r="V4" s="3"/>
      <c r="W4" s="3"/>
      <c r="X4" s="3"/>
      <c r="Y4" s="3"/>
      <c r="Z4" s="3"/>
      <c r="AA4" s="3"/>
      <c r="AB4" s="3"/>
      <c r="AC4" s="4"/>
      <c r="AD4" s="4"/>
      <c r="AE4" s="4"/>
      <c r="AF4" s="4"/>
      <c r="AG4" s="4"/>
      <c r="AH4" s="4"/>
      <c r="AI4" s="4"/>
      <c r="AJ4" s="4"/>
      <c r="AK4" s="4"/>
      <c r="AL4" s="4"/>
      <c r="AM4" s="4"/>
      <c r="AN4" s="4"/>
    </row>
    <row r="5" spans="3:40" ht="15">
      <c r="C5" s="119" t="s">
        <v>57</v>
      </c>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57"/>
    </row>
    <row r="6" spans="2:40" ht="18" customHeight="1">
      <c r="B6" s="120" t="s">
        <v>58</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58"/>
    </row>
    <row r="7" spans="2:40" ht="26.25" customHeight="1">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59"/>
    </row>
    <row r="8" spans="2:40" ht="18" customHeight="1">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59"/>
    </row>
    <row r="9" spans="2:40" ht="17.25" customHeight="1">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60"/>
    </row>
    <row r="10" spans="2:40" ht="24" customHeight="1" thickBot="1">
      <c r="B10" s="121" t="s">
        <v>59</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row>
    <row r="11" spans="2:41" ht="30" customHeight="1">
      <c r="B11" s="122" t="s">
        <v>19</v>
      </c>
      <c r="C11" s="125" t="s">
        <v>60</v>
      </c>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6" t="s">
        <v>61</v>
      </c>
      <c r="AM11" s="129" t="s">
        <v>62</v>
      </c>
      <c r="AN11" s="61"/>
      <c r="AO11" s="53"/>
    </row>
    <row r="12" spans="2:41" ht="48.75" customHeight="1">
      <c r="B12" s="123"/>
      <c r="C12" s="132" t="s">
        <v>63</v>
      </c>
      <c r="D12" s="132" t="s">
        <v>64</v>
      </c>
      <c r="E12" s="132" t="s">
        <v>65</v>
      </c>
      <c r="F12" s="132" t="s">
        <v>66</v>
      </c>
      <c r="G12" s="132"/>
      <c r="H12" s="132"/>
      <c r="I12" s="132" t="s">
        <v>67</v>
      </c>
      <c r="J12" s="132" t="s">
        <v>68</v>
      </c>
      <c r="K12" s="132" t="s">
        <v>69</v>
      </c>
      <c r="L12" s="132" t="s">
        <v>70</v>
      </c>
      <c r="M12" s="132" t="s">
        <v>71</v>
      </c>
      <c r="N12" s="132" t="s">
        <v>72</v>
      </c>
      <c r="O12" s="132" t="s">
        <v>73</v>
      </c>
      <c r="P12" s="132" t="s">
        <v>74</v>
      </c>
      <c r="Q12" s="132" t="s">
        <v>75</v>
      </c>
      <c r="R12" s="132" t="s">
        <v>76</v>
      </c>
      <c r="S12" s="132" t="s">
        <v>77</v>
      </c>
      <c r="T12" s="132" t="s">
        <v>78</v>
      </c>
      <c r="U12" s="132" t="s">
        <v>79</v>
      </c>
      <c r="V12" s="132" t="s">
        <v>80</v>
      </c>
      <c r="W12" s="132" t="s">
        <v>81</v>
      </c>
      <c r="X12" s="132" t="s">
        <v>82</v>
      </c>
      <c r="Y12" s="132" t="s">
        <v>83</v>
      </c>
      <c r="Z12" s="132"/>
      <c r="AA12" s="132"/>
      <c r="AB12" s="132"/>
      <c r="AC12" s="132"/>
      <c r="AD12" s="132"/>
      <c r="AE12" s="132"/>
      <c r="AF12" s="132"/>
      <c r="AG12" s="132"/>
      <c r="AH12" s="132"/>
      <c r="AI12" s="132"/>
      <c r="AJ12" s="132"/>
      <c r="AK12" s="132"/>
      <c r="AL12" s="127"/>
      <c r="AM12" s="130"/>
      <c r="AN12" s="61"/>
      <c r="AO12" s="53"/>
    </row>
    <row r="13" spans="2:41" ht="15.75" customHeight="1">
      <c r="B13" s="123"/>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27"/>
      <c r="AM13" s="130"/>
      <c r="AN13" s="61"/>
      <c r="AO13" s="53"/>
    </row>
    <row r="14" spans="2:41" ht="30" customHeight="1" thickBot="1">
      <c r="B14" s="124"/>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28"/>
      <c r="AM14" s="131"/>
      <c r="AN14" s="61"/>
      <c r="AO14" s="53"/>
    </row>
    <row r="15" spans="2:42" ht="20.25" customHeight="1">
      <c r="B15" s="62">
        <v>1</v>
      </c>
      <c r="C15" s="63">
        <v>494149.41</v>
      </c>
      <c r="D15" s="63">
        <v>1081793.88</v>
      </c>
      <c r="E15" s="63">
        <v>201554.33</v>
      </c>
      <c r="F15" s="63">
        <v>789.11</v>
      </c>
      <c r="G15" s="63"/>
      <c r="H15" s="63"/>
      <c r="I15" s="63">
        <v>6873.49</v>
      </c>
      <c r="J15" s="63">
        <v>4702.49</v>
      </c>
      <c r="K15" s="63">
        <v>44806.21</v>
      </c>
      <c r="L15" s="63">
        <v>3677.66</v>
      </c>
      <c r="M15" s="63">
        <v>10941.84</v>
      </c>
      <c r="N15" s="63">
        <v>413.76</v>
      </c>
      <c r="O15" s="63">
        <v>28517.94</v>
      </c>
      <c r="P15" s="63">
        <v>120822.76000000001</v>
      </c>
      <c r="Q15" s="63">
        <v>766.37</v>
      </c>
      <c r="R15" s="63">
        <v>1519.16</v>
      </c>
      <c r="S15" s="63">
        <v>25146.42</v>
      </c>
      <c r="T15" s="63">
        <v>6873.49</v>
      </c>
      <c r="U15" s="63">
        <v>937.27</v>
      </c>
      <c r="V15" s="63">
        <v>4702.49</v>
      </c>
      <c r="W15" s="63">
        <v>10470.54</v>
      </c>
      <c r="X15" s="63">
        <v>789.11</v>
      </c>
      <c r="Y15" s="63">
        <v>1014.94</v>
      </c>
      <c r="Z15" s="63"/>
      <c r="AA15" s="63"/>
      <c r="AB15" s="63"/>
      <c r="AC15" s="63"/>
      <c r="AD15" s="63"/>
      <c r="AE15" s="63"/>
      <c r="AF15" s="63"/>
      <c r="AG15" s="63"/>
      <c r="AH15" s="63"/>
      <c r="AI15" s="63"/>
      <c r="AJ15" s="63"/>
      <c r="AK15" s="63"/>
      <c r="AL15" s="64">
        <f aca="true" t="shared" si="0" ref="AL15:AL43">SUM(C15:AK15)</f>
        <v>2051262.67</v>
      </c>
      <c r="AM15" s="65">
        <f>Лист1!P13</f>
        <v>34.51</v>
      </c>
      <c r="AN15" s="66"/>
      <c r="AO15" s="134" t="s">
        <v>84</v>
      </c>
      <c r="AP15" s="134"/>
    </row>
    <row r="16" spans="2:42" ht="20.25" customHeight="1">
      <c r="B16" s="67">
        <v>2</v>
      </c>
      <c r="C16" s="68">
        <v>511652.44</v>
      </c>
      <c r="D16" s="68">
        <v>1058882.09</v>
      </c>
      <c r="E16" s="68">
        <v>216764.66</v>
      </c>
      <c r="F16" s="68">
        <v>781.06</v>
      </c>
      <c r="G16" s="68"/>
      <c r="H16" s="68"/>
      <c r="I16" s="68">
        <v>6876.69</v>
      </c>
      <c r="J16" s="68">
        <v>4605.95</v>
      </c>
      <c r="K16" s="63">
        <v>90497.5</v>
      </c>
      <c r="L16" s="63">
        <v>3721.36</v>
      </c>
      <c r="M16" s="63">
        <v>11924.2</v>
      </c>
      <c r="N16" s="63">
        <v>408.87</v>
      </c>
      <c r="O16" s="63">
        <v>30437.62</v>
      </c>
      <c r="P16" s="63">
        <v>130802.51000000001</v>
      </c>
      <c r="Q16" s="63">
        <v>794.55</v>
      </c>
      <c r="R16" s="63">
        <v>1564.33</v>
      </c>
      <c r="S16" s="63">
        <v>22500.44</v>
      </c>
      <c r="T16" s="63">
        <v>6876.69</v>
      </c>
      <c r="U16" s="63">
        <v>940.59</v>
      </c>
      <c r="V16" s="63">
        <v>4605.95</v>
      </c>
      <c r="W16" s="63">
        <v>10719.66</v>
      </c>
      <c r="X16" s="63">
        <v>781.06</v>
      </c>
      <c r="Y16" s="68">
        <v>962.3</v>
      </c>
      <c r="Z16" s="68"/>
      <c r="AA16" s="68"/>
      <c r="AB16" s="68"/>
      <c r="AC16" s="68"/>
      <c r="AD16" s="68"/>
      <c r="AE16" s="68"/>
      <c r="AF16" s="68"/>
      <c r="AG16" s="68"/>
      <c r="AH16" s="68"/>
      <c r="AI16" s="68"/>
      <c r="AJ16" s="68"/>
      <c r="AK16" s="68"/>
      <c r="AL16" s="69">
        <f t="shared" si="0"/>
        <v>2117100.5200000005</v>
      </c>
      <c r="AM16" s="65">
        <f>Лист1!P14</f>
        <v>34.47</v>
      </c>
      <c r="AN16" s="66"/>
      <c r="AO16" s="134"/>
      <c r="AP16" s="134"/>
    </row>
    <row r="17" spans="2:42" ht="20.25" customHeight="1">
      <c r="B17" s="67">
        <v>3</v>
      </c>
      <c r="C17" s="68">
        <v>610913.25</v>
      </c>
      <c r="D17" s="68">
        <v>1187257.41</v>
      </c>
      <c r="E17" s="68">
        <v>221376.42</v>
      </c>
      <c r="F17" s="68">
        <v>642.62</v>
      </c>
      <c r="G17" s="68"/>
      <c r="H17" s="68"/>
      <c r="I17" s="68">
        <v>6401.44</v>
      </c>
      <c r="J17" s="68">
        <v>4016.41</v>
      </c>
      <c r="K17" s="63">
        <v>179947.41</v>
      </c>
      <c r="L17" s="63">
        <v>3252.71</v>
      </c>
      <c r="M17" s="63">
        <v>9418.7</v>
      </c>
      <c r="N17" s="63">
        <v>342.96</v>
      </c>
      <c r="O17" s="63">
        <v>32401.52</v>
      </c>
      <c r="P17" s="63">
        <v>188259.12</v>
      </c>
      <c r="Q17" s="63">
        <v>664.42</v>
      </c>
      <c r="R17" s="63">
        <v>1309.9</v>
      </c>
      <c r="S17" s="63">
        <v>26011.85</v>
      </c>
      <c r="T17" s="63">
        <v>6401.44</v>
      </c>
      <c r="U17" s="63">
        <v>803.25</v>
      </c>
      <c r="V17" s="63">
        <v>4016.41</v>
      </c>
      <c r="W17" s="63">
        <v>8949.84</v>
      </c>
      <c r="X17" s="63">
        <v>642.62</v>
      </c>
      <c r="Y17" s="68">
        <v>885.57</v>
      </c>
      <c r="Z17" s="68"/>
      <c r="AA17" s="68"/>
      <c r="AB17" s="68"/>
      <c r="AC17" s="68"/>
      <c r="AD17" s="68"/>
      <c r="AE17" s="68"/>
      <c r="AF17" s="68"/>
      <c r="AG17" s="68"/>
      <c r="AH17" s="68"/>
      <c r="AI17" s="68"/>
      <c r="AJ17" s="68"/>
      <c r="AK17" s="68"/>
      <c r="AL17" s="69">
        <f t="shared" si="0"/>
        <v>2493915.27</v>
      </c>
      <c r="AM17" s="65">
        <f>Лист1!P15</f>
        <v>34.46</v>
      </c>
      <c r="AN17" s="66"/>
      <c r="AO17" s="134"/>
      <c r="AP17" s="134"/>
    </row>
    <row r="18" spans="2:42" ht="20.25" customHeight="1">
      <c r="B18" s="67">
        <v>4</v>
      </c>
      <c r="C18" s="68">
        <v>714085.81</v>
      </c>
      <c r="D18" s="68">
        <v>939433.75</v>
      </c>
      <c r="E18" s="68">
        <v>212179.41</v>
      </c>
      <c r="F18" s="68">
        <v>597.82</v>
      </c>
      <c r="G18" s="68"/>
      <c r="H18" s="68"/>
      <c r="I18" s="68">
        <v>5998.5</v>
      </c>
      <c r="J18" s="68">
        <v>3873.8</v>
      </c>
      <c r="K18" s="63">
        <v>165500.9</v>
      </c>
      <c r="L18" s="63">
        <v>3259.08</v>
      </c>
      <c r="M18" s="63">
        <v>10106.17</v>
      </c>
      <c r="N18" s="63">
        <v>343.59</v>
      </c>
      <c r="O18" s="63">
        <v>29945.28</v>
      </c>
      <c r="P18" s="63">
        <v>224119.50999999998</v>
      </c>
      <c r="Q18" s="63">
        <v>691.29</v>
      </c>
      <c r="R18" s="63">
        <v>1310.07</v>
      </c>
      <c r="S18" s="63">
        <v>25424.89</v>
      </c>
      <c r="T18" s="63">
        <v>5998.5</v>
      </c>
      <c r="U18" s="63">
        <v>1073.65</v>
      </c>
      <c r="V18" s="63">
        <v>3873.8</v>
      </c>
      <c r="W18" s="63">
        <v>7112.12</v>
      </c>
      <c r="X18" s="63">
        <v>597.82</v>
      </c>
      <c r="Y18" s="68">
        <v>879.37</v>
      </c>
      <c r="Z18" s="68"/>
      <c r="AA18" s="68"/>
      <c r="AB18" s="68"/>
      <c r="AC18" s="68"/>
      <c r="AD18" s="68"/>
      <c r="AE18" s="68"/>
      <c r="AF18" s="68"/>
      <c r="AG18" s="68"/>
      <c r="AH18" s="68"/>
      <c r="AI18" s="68"/>
      <c r="AJ18" s="68"/>
      <c r="AK18" s="68"/>
      <c r="AL18" s="69">
        <f t="shared" si="0"/>
        <v>2356405.13</v>
      </c>
      <c r="AM18" s="65">
        <f>Лист1!P16</f>
        <v>34.45</v>
      </c>
      <c r="AN18" s="66"/>
      <c r="AO18" s="134"/>
      <c r="AP18" s="134"/>
    </row>
    <row r="19" spans="2:42" ht="20.25" customHeight="1">
      <c r="B19" s="67">
        <v>5</v>
      </c>
      <c r="C19" s="68">
        <v>455976.52</v>
      </c>
      <c r="D19" s="68">
        <v>933847.44</v>
      </c>
      <c r="E19" s="68">
        <v>255009.2</v>
      </c>
      <c r="F19" s="68">
        <v>1824.26</v>
      </c>
      <c r="G19" s="68"/>
      <c r="H19" s="68"/>
      <c r="I19" s="68">
        <v>8280.66</v>
      </c>
      <c r="J19" s="68">
        <v>4958.58</v>
      </c>
      <c r="K19" s="63">
        <v>87026.49</v>
      </c>
      <c r="L19" s="63">
        <v>3770.08</v>
      </c>
      <c r="M19" s="63">
        <v>13102.38</v>
      </c>
      <c r="N19" s="63">
        <v>457.08</v>
      </c>
      <c r="O19" s="63">
        <v>32311.1</v>
      </c>
      <c r="P19" s="63">
        <v>242691.28</v>
      </c>
      <c r="Q19" s="63">
        <v>872.58</v>
      </c>
      <c r="R19" s="63">
        <v>1555.63</v>
      </c>
      <c r="S19" s="63">
        <v>17042.63</v>
      </c>
      <c r="T19" s="63">
        <v>8280.66</v>
      </c>
      <c r="U19" s="63">
        <v>1204.07</v>
      </c>
      <c r="V19" s="63">
        <v>4958.58</v>
      </c>
      <c r="W19" s="63">
        <v>8229.42</v>
      </c>
      <c r="X19" s="63">
        <v>1824.26</v>
      </c>
      <c r="Y19" s="68">
        <v>1253.6</v>
      </c>
      <c r="Z19" s="68"/>
      <c r="AA19" s="68"/>
      <c r="AB19" s="68"/>
      <c r="AC19" s="68"/>
      <c r="AD19" s="68"/>
      <c r="AE19" s="68"/>
      <c r="AF19" s="68"/>
      <c r="AG19" s="68"/>
      <c r="AH19" s="68"/>
      <c r="AI19" s="68"/>
      <c r="AJ19" s="68"/>
      <c r="AK19" s="68"/>
      <c r="AL19" s="69">
        <f t="shared" si="0"/>
        <v>2084476.5</v>
      </c>
      <c r="AM19" s="65">
        <f>Лист1!P17</f>
        <v>34.49</v>
      </c>
      <c r="AN19" s="66"/>
      <c r="AO19" s="134"/>
      <c r="AP19" s="134"/>
    </row>
    <row r="20" spans="2:42" ht="20.25" customHeight="1">
      <c r="B20" s="67">
        <v>6</v>
      </c>
      <c r="C20" s="68">
        <v>480010.72</v>
      </c>
      <c r="D20" s="68">
        <v>1004026.63</v>
      </c>
      <c r="E20" s="68">
        <v>246970.53</v>
      </c>
      <c r="F20" s="68">
        <v>1120.13</v>
      </c>
      <c r="G20" s="68"/>
      <c r="H20" s="68"/>
      <c r="I20" s="68">
        <v>7837.39</v>
      </c>
      <c r="J20" s="68">
        <v>4777.37</v>
      </c>
      <c r="K20" s="63">
        <v>124845.32</v>
      </c>
      <c r="L20" s="63">
        <v>4267.34</v>
      </c>
      <c r="M20" s="63">
        <v>12544.58</v>
      </c>
      <c r="N20" s="63">
        <v>504.36</v>
      </c>
      <c r="O20" s="63">
        <v>29561.4</v>
      </c>
      <c r="P20" s="63">
        <v>246749.37</v>
      </c>
      <c r="Q20" s="63">
        <v>817.92</v>
      </c>
      <c r="R20" s="63">
        <v>1470.74</v>
      </c>
      <c r="S20" s="63">
        <v>27434.27</v>
      </c>
      <c r="T20" s="63">
        <v>7837.39</v>
      </c>
      <c r="U20" s="63">
        <v>1329.47</v>
      </c>
      <c r="V20" s="63">
        <v>4777.37</v>
      </c>
      <c r="W20" s="63">
        <v>9364.45</v>
      </c>
      <c r="X20" s="63">
        <v>1120.13</v>
      </c>
      <c r="Y20" s="68">
        <v>1225.69</v>
      </c>
      <c r="Z20" s="68"/>
      <c r="AA20" s="68"/>
      <c r="AB20" s="68"/>
      <c r="AC20" s="68"/>
      <c r="AD20" s="68"/>
      <c r="AE20" s="68"/>
      <c r="AF20" s="68"/>
      <c r="AG20" s="68"/>
      <c r="AH20" s="68"/>
      <c r="AI20" s="68"/>
      <c r="AJ20" s="68"/>
      <c r="AK20" s="68"/>
      <c r="AL20" s="69">
        <f t="shared" si="0"/>
        <v>2218592.5700000008</v>
      </c>
      <c r="AM20" s="65">
        <f>Лист1!P18</f>
        <v>34.5</v>
      </c>
      <c r="AN20" s="66"/>
      <c r="AO20" s="134"/>
      <c r="AP20" s="134"/>
    </row>
    <row r="21" spans="2:42" ht="20.25" customHeight="1">
      <c r="B21" s="67">
        <v>7</v>
      </c>
      <c r="C21" s="68">
        <v>417657.45</v>
      </c>
      <c r="D21" s="68">
        <v>960953.19</v>
      </c>
      <c r="E21" s="68">
        <v>234141.85</v>
      </c>
      <c r="F21" s="68">
        <v>1125.79</v>
      </c>
      <c r="G21" s="68"/>
      <c r="H21" s="68"/>
      <c r="I21" s="68">
        <v>8784.85</v>
      </c>
      <c r="J21" s="68">
        <v>5294.9</v>
      </c>
      <c r="K21" s="63">
        <v>47664.36</v>
      </c>
      <c r="L21" s="63">
        <v>4391.67</v>
      </c>
      <c r="M21" s="63">
        <v>13636.5</v>
      </c>
      <c r="N21" s="63">
        <v>525.96</v>
      </c>
      <c r="O21" s="63">
        <v>29532.9</v>
      </c>
      <c r="P21" s="63">
        <v>247937.01</v>
      </c>
      <c r="Q21" s="63">
        <v>900.64</v>
      </c>
      <c r="R21" s="63">
        <v>1493.92</v>
      </c>
      <c r="S21" s="63">
        <v>22042.23</v>
      </c>
      <c r="T21" s="63">
        <v>8784.85</v>
      </c>
      <c r="U21" s="63">
        <v>1325.7</v>
      </c>
      <c r="V21" s="63">
        <v>5294.9</v>
      </c>
      <c r="W21" s="63">
        <v>6850.9</v>
      </c>
      <c r="X21" s="63">
        <v>1125.79</v>
      </c>
      <c r="Y21" s="68">
        <v>1270.67</v>
      </c>
      <c r="Z21" s="68"/>
      <c r="AA21" s="68"/>
      <c r="AB21" s="68"/>
      <c r="AC21" s="68"/>
      <c r="AD21" s="68"/>
      <c r="AE21" s="68"/>
      <c r="AF21" s="68"/>
      <c r="AG21" s="68"/>
      <c r="AH21" s="68"/>
      <c r="AI21" s="68"/>
      <c r="AJ21" s="68"/>
      <c r="AK21" s="68"/>
      <c r="AL21" s="69">
        <f t="shared" si="0"/>
        <v>2020736.0299999996</v>
      </c>
      <c r="AM21" s="65">
        <f>Лист1!P19</f>
        <v>34.49</v>
      </c>
      <c r="AN21" s="66"/>
      <c r="AO21" s="134"/>
      <c r="AP21" s="134"/>
    </row>
    <row r="22" spans="2:42" ht="20.25" customHeight="1">
      <c r="B22" s="67">
        <v>8</v>
      </c>
      <c r="C22" s="68">
        <v>426148.31</v>
      </c>
      <c r="D22" s="68">
        <v>919742.41</v>
      </c>
      <c r="E22" s="68">
        <v>247993.27</v>
      </c>
      <c r="F22" s="68">
        <v>1688.01</v>
      </c>
      <c r="G22" s="68"/>
      <c r="H22" s="68"/>
      <c r="I22" s="68">
        <v>11463.54</v>
      </c>
      <c r="J22" s="68">
        <v>6689.57</v>
      </c>
      <c r="K22" s="63">
        <v>245969.67</v>
      </c>
      <c r="L22" s="63">
        <v>5988.18</v>
      </c>
      <c r="M22" s="63">
        <v>19458.64</v>
      </c>
      <c r="N22" s="63">
        <v>604.57</v>
      </c>
      <c r="O22" s="63">
        <v>37773.28</v>
      </c>
      <c r="P22" s="63">
        <v>157579.53</v>
      </c>
      <c r="Q22" s="63">
        <v>1307.4</v>
      </c>
      <c r="R22" s="63">
        <v>1930.58</v>
      </c>
      <c r="S22" s="63">
        <v>28870.89</v>
      </c>
      <c r="T22" s="63">
        <v>11463.54</v>
      </c>
      <c r="U22" s="63">
        <v>2001.77</v>
      </c>
      <c r="V22" s="63">
        <v>6689.57</v>
      </c>
      <c r="W22" s="63">
        <v>9826.94</v>
      </c>
      <c r="X22" s="63">
        <v>1688.01</v>
      </c>
      <c r="Y22" s="68">
        <v>2106.76</v>
      </c>
      <c r="Z22" s="68"/>
      <c r="AA22" s="68"/>
      <c r="AB22" s="68"/>
      <c r="AC22" s="68"/>
      <c r="AD22" s="68"/>
      <c r="AE22" s="68"/>
      <c r="AF22" s="68"/>
      <c r="AG22" s="68"/>
      <c r="AH22" s="68"/>
      <c r="AI22" s="68"/>
      <c r="AJ22" s="68"/>
      <c r="AK22" s="68"/>
      <c r="AL22" s="69">
        <f t="shared" si="0"/>
        <v>2146984.4399999995</v>
      </c>
      <c r="AM22" s="65">
        <f>Лист1!P20</f>
        <v>34.48</v>
      </c>
      <c r="AN22" s="66"/>
      <c r="AO22" s="134"/>
      <c r="AP22" s="134"/>
    </row>
    <row r="23" spans="2:41" ht="20.25" customHeight="1">
      <c r="B23" s="67">
        <v>9</v>
      </c>
      <c r="C23" s="68">
        <v>432716.05</v>
      </c>
      <c r="D23" s="68">
        <v>946977.25</v>
      </c>
      <c r="E23" s="68">
        <v>292055.18</v>
      </c>
      <c r="F23" s="68">
        <v>1380.99</v>
      </c>
      <c r="G23" s="68"/>
      <c r="H23" s="68"/>
      <c r="I23" s="68">
        <v>12956</v>
      </c>
      <c r="J23" s="68">
        <v>7858.15</v>
      </c>
      <c r="K23" s="63">
        <v>272542.9</v>
      </c>
      <c r="L23" s="63">
        <v>6770.51</v>
      </c>
      <c r="M23" s="63">
        <v>21120.79</v>
      </c>
      <c r="N23" s="63">
        <v>740.1</v>
      </c>
      <c r="O23" s="63">
        <v>49922.84</v>
      </c>
      <c r="P23" s="63">
        <v>220279.47</v>
      </c>
      <c r="Q23" s="63">
        <v>1422.48</v>
      </c>
      <c r="R23" s="63">
        <v>2010.35</v>
      </c>
      <c r="S23" s="63">
        <v>37847.19</v>
      </c>
      <c r="T23" s="63">
        <v>12956</v>
      </c>
      <c r="U23" s="63">
        <v>2029.83</v>
      </c>
      <c r="V23" s="63">
        <v>7858.15</v>
      </c>
      <c r="W23" s="63">
        <v>11766.38</v>
      </c>
      <c r="X23" s="63">
        <v>1380.99</v>
      </c>
      <c r="Y23" s="68">
        <v>2201.53</v>
      </c>
      <c r="Z23" s="68"/>
      <c r="AA23" s="68"/>
      <c r="AB23" s="68"/>
      <c r="AC23" s="68"/>
      <c r="AD23" s="68"/>
      <c r="AE23" s="68"/>
      <c r="AF23" s="68"/>
      <c r="AG23" s="68"/>
      <c r="AH23" s="68"/>
      <c r="AI23" s="68"/>
      <c r="AJ23" s="68"/>
      <c r="AK23" s="68"/>
      <c r="AL23" s="69">
        <f t="shared" si="0"/>
        <v>2344793.1300000004</v>
      </c>
      <c r="AM23" s="65">
        <f>Лист1!P21</f>
        <v>34.48</v>
      </c>
      <c r="AN23" s="66"/>
      <c r="AO23" s="70"/>
    </row>
    <row r="24" spans="2:41" ht="20.25" customHeight="1">
      <c r="B24" s="67">
        <v>10</v>
      </c>
      <c r="C24" s="68">
        <v>460249.02</v>
      </c>
      <c r="D24" s="68">
        <v>930586.81</v>
      </c>
      <c r="E24" s="68">
        <v>285701.6</v>
      </c>
      <c r="F24" s="68">
        <v>1338.43</v>
      </c>
      <c r="G24" s="68"/>
      <c r="H24" s="68"/>
      <c r="I24" s="68">
        <v>12625.47</v>
      </c>
      <c r="J24" s="68">
        <v>6677.18</v>
      </c>
      <c r="K24" s="63">
        <v>144214.39</v>
      </c>
      <c r="L24" s="63">
        <v>6707.25</v>
      </c>
      <c r="M24" s="63">
        <v>21043.65</v>
      </c>
      <c r="N24" s="63">
        <v>632.04</v>
      </c>
      <c r="O24" s="63">
        <v>51064.81</v>
      </c>
      <c r="P24" s="63">
        <v>240137.91</v>
      </c>
      <c r="Q24" s="63">
        <v>1299.47</v>
      </c>
      <c r="R24" s="63">
        <v>1970.09</v>
      </c>
      <c r="S24" s="63">
        <v>38491.12</v>
      </c>
      <c r="T24" s="63">
        <v>12625.47</v>
      </c>
      <c r="U24" s="63">
        <v>2287.44</v>
      </c>
      <c r="V24" s="63">
        <v>6677.18</v>
      </c>
      <c r="W24" s="63">
        <v>10564.79</v>
      </c>
      <c r="X24" s="63">
        <v>1338.43</v>
      </c>
      <c r="Y24" s="68">
        <v>2139.6</v>
      </c>
      <c r="Z24" s="68"/>
      <c r="AA24" s="68"/>
      <c r="AB24" s="68"/>
      <c r="AC24" s="68"/>
      <c r="AD24" s="68"/>
      <c r="AE24" s="68"/>
      <c r="AF24" s="68"/>
      <c r="AG24" s="68"/>
      <c r="AH24" s="68"/>
      <c r="AI24" s="68"/>
      <c r="AJ24" s="68"/>
      <c r="AK24" s="68"/>
      <c r="AL24" s="69">
        <f t="shared" si="0"/>
        <v>2238372.150000001</v>
      </c>
      <c r="AM24" s="65">
        <f>Лист1!P22</f>
        <v>34.48</v>
      </c>
      <c r="AN24" s="66"/>
      <c r="AO24" s="70"/>
    </row>
    <row r="25" spans="2:41" ht="20.25" customHeight="1">
      <c r="B25" s="67">
        <v>11</v>
      </c>
      <c r="C25" s="68">
        <v>459606.34</v>
      </c>
      <c r="D25" s="68">
        <v>922182.09</v>
      </c>
      <c r="E25" s="68">
        <v>281226.13</v>
      </c>
      <c r="F25" s="68">
        <v>1576.59</v>
      </c>
      <c r="G25" s="68"/>
      <c r="H25" s="68"/>
      <c r="I25" s="68">
        <v>13137.25</v>
      </c>
      <c r="J25" s="68">
        <v>6995.32</v>
      </c>
      <c r="K25" s="63">
        <v>215860.9</v>
      </c>
      <c r="L25" s="63">
        <v>6234.81</v>
      </c>
      <c r="M25" s="63">
        <v>20966.9</v>
      </c>
      <c r="N25" s="63">
        <v>679.44</v>
      </c>
      <c r="O25" s="63">
        <v>44210.66</v>
      </c>
      <c r="P25" s="63">
        <v>266156.58999999997</v>
      </c>
      <c r="Q25" s="63">
        <v>1278.58</v>
      </c>
      <c r="R25" s="63">
        <v>1881.92</v>
      </c>
      <c r="S25" s="63">
        <v>38740.77</v>
      </c>
      <c r="T25" s="63">
        <v>13137.25</v>
      </c>
      <c r="U25" s="63">
        <v>2119.99</v>
      </c>
      <c r="V25" s="63">
        <v>6995.32</v>
      </c>
      <c r="W25" s="63">
        <v>9007.78</v>
      </c>
      <c r="X25" s="63">
        <v>1576.59</v>
      </c>
      <c r="Y25" s="68">
        <v>2192.8</v>
      </c>
      <c r="Z25" s="68"/>
      <c r="AA25" s="68"/>
      <c r="AB25" s="68"/>
      <c r="AC25" s="68"/>
      <c r="AD25" s="68"/>
      <c r="AE25" s="68"/>
      <c r="AF25" s="68"/>
      <c r="AG25" s="68"/>
      <c r="AH25" s="68"/>
      <c r="AI25" s="68"/>
      <c r="AJ25" s="68"/>
      <c r="AK25" s="68"/>
      <c r="AL25" s="69">
        <f t="shared" si="0"/>
        <v>2315764.0199999996</v>
      </c>
      <c r="AM25" s="65">
        <f>Лист1!P23</f>
        <v>34.48</v>
      </c>
      <c r="AN25" s="66"/>
      <c r="AO25" s="70"/>
    </row>
    <row r="26" spans="2:41" ht="20.25" customHeight="1">
      <c r="B26" s="67">
        <v>12</v>
      </c>
      <c r="C26" s="68">
        <v>509415.97</v>
      </c>
      <c r="D26" s="68">
        <v>954487.16</v>
      </c>
      <c r="E26" s="68">
        <v>324048.16</v>
      </c>
      <c r="F26" s="68">
        <v>3207.65</v>
      </c>
      <c r="G26" s="68"/>
      <c r="H26" s="68"/>
      <c r="I26" s="68">
        <v>18358.05</v>
      </c>
      <c r="J26" s="68">
        <v>11258.3</v>
      </c>
      <c r="K26" s="63">
        <v>122786.71</v>
      </c>
      <c r="L26" s="63">
        <v>8668.88</v>
      </c>
      <c r="M26" s="63">
        <v>31430.98</v>
      </c>
      <c r="N26" s="63">
        <v>828.42</v>
      </c>
      <c r="O26" s="63">
        <v>61502.2</v>
      </c>
      <c r="P26" s="63">
        <v>287194.91</v>
      </c>
      <c r="Q26" s="63">
        <v>1858.08</v>
      </c>
      <c r="R26" s="63">
        <v>2556.9</v>
      </c>
      <c r="S26" s="63">
        <v>50652</v>
      </c>
      <c r="T26" s="63">
        <v>18358.05</v>
      </c>
      <c r="U26" s="63">
        <v>2964.59</v>
      </c>
      <c r="V26" s="63">
        <v>11258.3</v>
      </c>
      <c r="W26" s="63">
        <v>18916.28</v>
      </c>
      <c r="X26" s="63">
        <v>3207.65</v>
      </c>
      <c r="Y26" s="68">
        <v>3199.28</v>
      </c>
      <c r="Z26" s="68"/>
      <c r="AA26" s="68"/>
      <c r="AB26" s="68"/>
      <c r="AC26" s="68"/>
      <c r="AD26" s="68"/>
      <c r="AE26" s="68"/>
      <c r="AF26" s="68"/>
      <c r="AG26" s="68"/>
      <c r="AH26" s="68"/>
      <c r="AI26" s="68"/>
      <c r="AJ26" s="68"/>
      <c r="AK26" s="68"/>
      <c r="AL26" s="69">
        <f t="shared" si="0"/>
        <v>2446158.5199999986</v>
      </c>
      <c r="AM26" s="65">
        <f>Лист1!P24</f>
        <v>34.47</v>
      </c>
      <c r="AN26" s="66"/>
      <c r="AO26" s="70"/>
    </row>
    <row r="27" spans="2:41" ht="20.25" customHeight="1">
      <c r="B27" s="67">
        <v>13</v>
      </c>
      <c r="C27" s="68">
        <v>482068.77</v>
      </c>
      <c r="D27" s="68">
        <v>1059033.25</v>
      </c>
      <c r="E27" s="68">
        <v>369878.04</v>
      </c>
      <c r="F27" s="68">
        <v>3695.73</v>
      </c>
      <c r="G27" s="68"/>
      <c r="H27" s="68"/>
      <c r="I27" s="68">
        <v>23105.63</v>
      </c>
      <c r="J27" s="68">
        <v>14504.97</v>
      </c>
      <c r="K27" s="63">
        <v>164911.78</v>
      </c>
      <c r="L27" s="63">
        <v>12782.38</v>
      </c>
      <c r="M27" s="63">
        <v>41989.24</v>
      </c>
      <c r="N27" s="63">
        <v>1125.98</v>
      </c>
      <c r="O27" s="63">
        <v>80105.46</v>
      </c>
      <c r="P27" s="63">
        <v>316858.06</v>
      </c>
      <c r="Q27" s="63">
        <v>3101.41</v>
      </c>
      <c r="R27" s="63">
        <v>3413.84</v>
      </c>
      <c r="S27" s="63">
        <v>58022.56</v>
      </c>
      <c r="T27" s="63">
        <v>23105.63</v>
      </c>
      <c r="U27" s="63">
        <v>4085.18</v>
      </c>
      <c r="V27" s="63">
        <v>14504.97</v>
      </c>
      <c r="W27" s="63">
        <v>19062.46</v>
      </c>
      <c r="X27" s="63">
        <v>3695.73</v>
      </c>
      <c r="Y27" s="68">
        <v>4183.33</v>
      </c>
      <c r="Z27" s="68"/>
      <c r="AA27" s="68"/>
      <c r="AB27" s="68"/>
      <c r="AC27" s="68"/>
      <c r="AD27" s="68"/>
      <c r="AE27" s="68"/>
      <c r="AF27" s="68"/>
      <c r="AG27" s="68"/>
      <c r="AH27" s="68"/>
      <c r="AI27" s="68"/>
      <c r="AJ27" s="68"/>
      <c r="AK27" s="68"/>
      <c r="AL27" s="69">
        <f t="shared" si="0"/>
        <v>2703234.4000000004</v>
      </c>
      <c r="AM27" s="65">
        <f>Лист1!P25</f>
        <v>34.47</v>
      </c>
      <c r="AN27" s="66"/>
      <c r="AO27" s="70"/>
    </row>
    <row r="28" spans="2:41" ht="20.25" customHeight="1">
      <c r="B28" s="67">
        <v>14</v>
      </c>
      <c r="C28" s="68">
        <v>491264.23</v>
      </c>
      <c r="D28" s="68">
        <v>1051073.19</v>
      </c>
      <c r="E28" s="68">
        <v>355538.05</v>
      </c>
      <c r="F28" s="68">
        <v>2802.74</v>
      </c>
      <c r="G28" s="68"/>
      <c r="H28" s="68"/>
      <c r="I28" s="68">
        <v>22788.54</v>
      </c>
      <c r="J28" s="68">
        <v>15987.81</v>
      </c>
      <c r="K28" s="63">
        <v>194867.12</v>
      </c>
      <c r="L28" s="63">
        <v>13373.22</v>
      </c>
      <c r="M28" s="63">
        <v>46172.22</v>
      </c>
      <c r="N28" s="63">
        <v>1197.41</v>
      </c>
      <c r="O28" s="63">
        <v>85346.52</v>
      </c>
      <c r="P28" s="63">
        <v>293133.10000000003</v>
      </c>
      <c r="Q28" s="63">
        <v>2951.47</v>
      </c>
      <c r="R28" s="63">
        <v>3473.32</v>
      </c>
      <c r="S28" s="63">
        <v>64525.89</v>
      </c>
      <c r="T28" s="63">
        <v>22788.54</v>
      </c>
      <c r="U28" s="63">
        <v>3640.76</v>
      </c>
      <c r="V28" s="63">
        <v>15987.81</v>
      </c>
      <c r="W28" s="63">
        <v>22768.78</v>
      </c>
      <c r="X28" s="63">
        <v>2802.74</v>
      </c>
      <c r="Y28" s="68">
        <v>4381.26</v>
      </c>
      <c r="Z28" s="68"/>
      <c r="AA28" s="68"/>
      <c r="AB28" s="68"/>
      <c r="AC28" s="68"/>
      <c r="AD28" s="68"/>
      <c r="AE28" s="68"/>
      <c r="AF28" s="68"/>
      <c r="AG28" s="68"/>
      <c r="AH28" s="68"/>
      <c r="AI28" s="68"/>
      <c r="AJ28" s="68"/>
      <c r="AK28" s="68"/>
      <c r="AL28" s="69">
        <f t="shared" si="0"/>
        <v>2716864.7200000007</v>
      </c>
      <c r="AM28" s="65">
        <f>Лист1!P26</f>
        <v>34.46</v>
      </c>
      <c r="AN28" s="66"/>
      <c r="AO28" s="70"/>
    </row>
    <row r="29" spans="2:41" ht="20.25" customHeight="1">
      <c r="B29" s="67">
        <v>15</v>
      </c>
      <c r="C29" s="68">
        <v>540590.69</v>
      </c>
      <c r="D29" s="68">
        <v>1017148.13</v>
      </c>
      <c r="E29" s="68">
        <v>372337.21</v>
      </c>
      <c r="F29" s="68">
        <v>3073.59</v>
      </c>
      <c r="G29" s="68"/>
      <c r="H29" s="68"/>
      <c r="I29" s="68">
        <v>23423.03</v>
      </c>
      <c r="J29" s="68">
        <v>13688.63</v>
      </c>
      <c r="K29" s="63">
        <v>103536.97</v>
      </c>
      <c r="L29" s="63">
        <v>15057.33</v>
      </c>
      <c r="M29" s="63">
        <v>51228.25</v>
      </c>
      <c r="N29" s="63">
        <v>1216.8</v>
      </c>
      <c r="O29" s="63">
        <v>97465.17</v>
      </c>
      <c r="P29" s="63">
        <v>283590.21</v>
      </c>
      <c r="Q29" s="63">
        <v>3125.9</v>
      </c>
      <c r="R29" s="63">
        <v>3529.83</v>
      </c>
      <c r="S29" s="63">
        <v>70740.41</v>
      </c>
      <c r="T29" s="63">
        <v>23423.03</v>
      </c>
      <c r="U29" s="63">
        <v>3883.98</v>
      </c>
      <c r="V29" s="63">
        <v>13688.63</v>
      </c>
      <c r="W29" s="63">
        <v>22244.87</v>
      </c>
      <c r="X29" s="63">
        <v>3073.59</v>
      </c>
      <c r="Y29" s="68">
        <v>4737.07</v>
      </c>
      <c r="Z29" s="68"/>
      <c r="AA29" s="68"/>
      <c r="AB29" s="68"/>
      <c r="AC29" s="68"/>
      <c r="AD29" s="68"/>
      <c r="AE29" s="68"/>
      <c r="AF29" s="68"/>
      <c r="AG29" s="68"/>
      <c r="AH29" s="68"/>
      <c r="AI29" s="68"/>
      <c r="AJ29" s="68"/>
      <c r="AK29" s="68"/>
      <c r="AL29" s="69">
        <f t="shared" si="0"/>
        <v>2670803.3199999994</v>
      </c>
      <c r="AM29" s="65">
        <f>Лист1!P27</f>
        <v>34.51</v>
      </c>
      <c r="AN29" s="66"/>
      <c r="AO29" s="70"/>
    </row>
    <row r="30" spans="2:41" ht="20.25" customHeight="1">
      <c r="B30" s="71">
        <v>16</v>
      </c>
      <c r="C30" s="68">
        <v>530500.05</v>
      </c>
      <c r="D30" s="68">
        <v>1018160.72</v>
      </c>
      <c r="E30" s="68">
        <v>391462.44</v>
      </c>
      <c r="F30" s="68">
        <v>2744.62</v>
      </c>
      <c r="G30" s="68"/>
      <c r="H30" s="68"/>
      <c r="I30" s="68">
        <v>24336.32</v>
      </c>
      <c r="J30" s="68">
        <v>15717.36</v>
      </c>
      <c r="K30" s="63">
        <v>294079.29</v>
      </c>
      <c r="L30" s="63">
        <v>15018.1</v>
      </c>
      <c r="M30" s="63">
        <v>52155.55</v>
      </c>
      <c r="N30" s="63">
        <v>1250.39</v>
      </c>
      <c r="O30" s="63">
        <v>96220.4</v>
      </c>
      <c r="P30" s="63">
        <v>303244.1</v>
      </c>
      <c r="Q30" s="63">
        <v>3125.88</v>
      </c>
      <c r="R30" s="63">
        <v>3540.34</v>
      </c>
      <c r="S30" s="63">
        <v>78525.28</v>
      </c>
      <c r="T30" s="63">
        <v>24336.32</v>
      </c>
      <c r="U30" s="63">
        <v>4239.48</v>
      </c>
      <c r="V30" s="63">
        <v>15717.36</v>
      </c>
      <c r="W30" s="63">
        <v>23610.96</v>
      </c>
      <c r="X30" s="63">
        <v>2744.62</v>
      </c>
      <c r="Y30" s="68">
        <v>4640.61</v>
      </c>
      <c r="Z30" s="68"/>
      <c r="AA30" s="68"/>
      <c r="AB30" s="68"/>
      <c r="AC30" s="68"/>
      <c r="AD30" s="68"/>
      <c r="AE30" s="68"/>
      <c r="AF30" s="68"/>
      <c r="AG30" s="68"/>
      <c r="AH30" s="68"/>
      <c r="AI30" s="68"/>
      <c r="AJ30" s="68"/>
      <c r="AK30" s="68"/>
      <c r="AL30" s="69">
        <f t="shared" si="0"/>
        <v>2905370.1899999995</v>
      </c>
      <c r="AM30" s="65">
        <f>Лист1!P28</f>
        <v>34.6</v>
      </c>
      <c r="AN30" s="66"/>
      <c r="AO30" s="70"/>
    </row>
    <row r="31" spans="2:41" ht="20.25" customHeight="1">
      <c r="B31" s="71">
        <v>17</v>
      </c>
      <c r="C31" s="68">
        <v>658812.67</v>
      </c>
      <c r="D31" s="68">
        <v>1258200.31</v>
      </c>
      <c r="E31" s="68">
        <v>416083</v>
      </c>
      <c r="F31" s="68">
        <v>3141.72</v>
      </c>
      <c r="G31" s="68"/>
      <c r="H31" s="68"/>
      <c r="I31" s="68">
        <v>25100.13</v>
      </c>
      <c r="J31" s="68">
        <v>14860.44</v>
      </c>
      <c r="K31" s="63">
        <v>46972.33</v>
      </c>
      <c r="L31" s="63">
        <v>15271.76</v>
      </c>
      <c r="M31" s="63">
        <v>54097.48</v>
      </c>
      <c r="N31" s="63">
        <v>1167.8</v>
      </c>
      <c r="O31" s="63">
        <v>93728.21</v>
      </c>
      <c r="P31" s="63">
        <v>374419.61</v>
      </c>
      <c r="Q31" s="63">
        <v>3246.83</v>
      </c>
      <c r="R31" s="63">
        <v>3607.11</v>
      </c>
      <c r="S31" s="63">
        <v>77582.03</v>
      </c>
      <c r="T31" s="63">
        <v>25100.13</v>
      </c>
      <c r="U31" s="63">
        <v>4237.78</v>
      </c>
      <c r="V31" s="63">
        <v>14860.44</v>
      </c>
      <c r="W31" s="63">
        <v>25309.58</v>
      </c>
      <c r="X31" s="63">
        <v>3141.72</v>
      </c>
      <c r="Y31" s="68">
        <v>4825.59</v>
      </c>
      <c r="Z31" s="68"/>
      <c r="AA31" s="68"/>
      <c r="AB31" s="68"/>
      <c r="AC31" s="68"/>
      <c r="AD31" s="68"/>
      <c r="AE31" s="68"/>
      <c r="AF31" s="68"/>
      <c r="AG31" s="68"/>
      <c r="AH31" s="68"/>
      <c r="AI31" s="68"/>
      <c r="AJ31" s="68"/>
      <c r="AK31" s="68"/>
      <c r="AL31" s="69">
        <f t="shared" si="0"/>
        <v>3123766.669999999</v>
      </c>
      <c r="AM31" s="65">
        <f>Лист1!P29</f>
        <v>34.56</v>
      </c>
      <c r="AN31" s="66"/>
      <c r="AO31" s="70"/>
    </row>
    <row r="32" spans="2:41" ht="20.25" customHeight="1">
      <c r="B32" s="71">
        <v>18</v>
      </c>
      <c r="C32" s="68">
        <v>553366.72</v>
      </c>
      <c r="D32" s="68">
        <v>1077549.28</v>
      </c>
      <c r="E32" s="68">
        <v>534789.91</v>
      </c>
      <c r="F32" s="68">
        <v>3189.1</v>
      </c>
      <c r="G32" s="68"/>
      <c r="H32" s="68"/>
      <c r="I32" s="68">
        <v>26586.86</v>
      </c>
      <c r="J32" s="68">
        <v>18531.81</v>
      </c>
      <c r="K32" s="63">
        <v>70646.78</v>
      </c>
      <c r="L32" s="63">
        <v>17608.51</v>
      </c>
      <c r="M32" s="63">
        <v>59391.68</v>
      </c>
      <c r="N32" s="63">
        <v>1322.22</v>
      </c>
      <c r="O32" s="63">
        <v>100260.59</v>
      </c>
      <c r="P32" s="63">
        <v>395132.9</v>
      </c>
      <c r="Q32" s="63">
        <v>3477.79</v>
      </c>
      <c r="R32" s="63">
        <v>3869.61</v>
      </c>
      <c r="S32" s="63">
        <v>86342.88</v>
      </c>
      <c r="T32" s="63">
        <v>26586.86</v>
      </c>
      <c r="U32" s="63">
        <v>4883.73</v>
      </c>
      <c r="V32" s="63">
        <v>18531.81</v>
      </c>
      <c r="W32" s="63">
        <v>25874.78</v>
      </c>
      <c r="X32" s="63">
        <v>3189.1</v>
      </c>
      <c r="Y32" s="68">
        <v>5126.92</v>
      </c>
      <c r="Z32" s="68"/>
      <c r="AA32" s="68"/>
      <c r="AB32" s="68"/>
      <c r="AC32" s="68"/>
      <c r="AD32" s="68"/>
      <c r="AE32" s="68"/>
      <c r="AF32" s="68"/>
      <c r="AG32" s="68"/>
      <c r="AH32" s="68"/>
      <c r="AI32" s="68"/>
      <c r="AJ32" s="68"/>
      <c r="AK32" s="68"/>
      <c r="AL32" s="69">
        <f t="shared" si="0"/>
        <v>3036259.8399999994</v>
      </c>
      <c r="AM32" s="65">
        <f>Лист1!P30</f>
        <v>34.87</v>
      </c>
      <c r="AN32" s="66"/>
      <c r="AO32" s="70"/>
    </row>
    <row r="33" spans="2:41" ht="20.25" customHeight="1">
      <c r="B33" s="71">
        <v>19</v>
      </c>
      <c r="C33" s="68">
        <v>568779.06</v>
      </c>
      <c r="D33" s="68">
        <v>1193753.22</v>
      </c>
      <c r="E33" s="68">
        <v>629340.1</v>
      </c>
      <c r="F33" s="68">
        <v>3289.54</v>
      </c>
      <c r="G33" s="68"/>
      <c r="H33" s="68"/>
      <c r="I33" s="68">
        <v>26853.47</v>
      </c>
      <c r="J33" s="68">
        <v>17380.68</v>
      </c>
      <c r="K33" s="63">
        <v>375885.82</v>
      </c>
      <c r="L33" s="63">
        <v>17622.52</v>
      </c>
      <c r="M33" s="63">
        <v>59264.01</v>
      </c>
      <c r="N33" s="63">
        <v>1264.45</v>
      </c>
      <c r="O33" s="63">
        <v>102912.24</v>
      </c>
      <c r="P33" s="63">
        <v>371679.48</v>
      </c>
      <c r="Q33" s="63">
        <v>3594.5</v>
      </c>
      <c r="R33" s="63">
        <v>3904.02</v>
      </c>
      <c r="S33" s="63">
        <v>86744.64</v>
      </c>
      <c r="T33" s="63">
        <v>26853.47</v>
      </c>
      <c r="U33" s="63">
        <v>4985.31</v>
      </c>
      <c r="V33" s="63">
        <v>17380.68</v>
      </c>
      <c r="W33" s="63">
        <v>28093</v>
      </c>
      <c r="X33" s="63">
        <v>3289.54</v>
      </c>
      <c r="Y33" s="68">
        <v>5201.05</v>
      </c>
      <c r="Z33" s="68"/>
      <c r="AA33" s="68"/>
      <c r="AB33" s="68"/>
      <c r="AC33" s="68"/>
      <c r="AD33" s="68"/>
      <c r="AE33" s="68"/>
      <c r="AF33" s="68"/>
      <c r="AG33" s="68"/>
      <c r="AH33" s="68"/>
      <c r="AI33" s="68"/>
      <c r="AJ33" s="68"/>
      <c r="AK33" s="68"/>
      <c r="AL33" s="69">
        <f t="shared" si="0"/>
        <v>3548070.8000000007</v>
      </c>
      <c r="AM33" s="65">
        <f>Лист1!P31</f>
        <v>34.78</v>
      </c>
      <c r="AN33" s="66"/>
      <c r="AO33" s="70"/>
    </row>
    <row r="34" spans="2:41" ht="20.25" customHeight="1">
      <c r="B34" s="71">
        <v>20</v>
      </c>
      <c r="C34" s="68">
        <v>671226.94</v>
      </c>
      <c r="D34" s="68">
        <v>1296405.44</v>
      </c>
      <c r="E34" s="68">
        <v>662907.5</v>
      </c>
      <c r="F34" s="68">
        <v>4486.18</v>
      </c>
      <c r="G34" s="68"/>
      <c r="H34" s="68"/>
      <c r="I34" s="68">
        <v>27116.44</v>
      </c>
      <c r="J34" s="68">
        <v>16635.23</v>
      </c>
      <c r="K34" s="63">
        <v>166007.56</v>
      </c>
      <c r="L34" s="63">
        <v>17880.73</v>
      </c>
      <c r="M34" s="63">
        <v>59888.79</v>
      </c>
      <c r="N34" s="63">
        <v>1382.88</v>
      </c>
      <c r="O34" s="63">
        <v>105173.86</v>
      </c>
      <c r="P34" s="63">
        <v>401262</v>
      </c>
      <c r="Q34" s="63">
        <v>4069.56</v>
      </c>
      <c r="R34" s="63">
        <v>4006.64</v>
      </c>
      <c r="S34" s="63">
        <v>91409.86</v>
      </c>
      <c r="T34" s="63">
        <v>27116.44</v>
      </c>
      <c r="U34" s="63">
        <v>4936.05</v>
      </c>
      <c r="V34" s="63">
        <v>16635.23</v>
      </c>
      <c r="W34" s="63">
        <v>26267.85</v>
      </c>
      <c r="X34" s="63">
        <v>4486.18</v>
      </c>
      <c r="Y34" s="68">
        <v>5225.07</v>
      </c>
      <c r="Z34" s="68"/>
      <c r="AA34" s="68"/>
      <c r="AB34" s="68"/>
      <c r="AC34" s="68"/>
      <c r="AD34" s="68"/>
      <c r="AE34" s="68"/>
      <c r="AF34" s="68"/>
      <c r="AG34" s="68"/>
      <c r="AH34" s="68"/>
      <c r="AI34" s="68"/>
      <c r="AJ34" s="68"/>
      <c r="AK34" s="68"/>
      <c r="AL34" s="69">
        <f t="shared" si="0"/>
        <v>3614526.4299999997</v>
      </c>
      <c r="AM34" s="65">
        <f>Лист1!P32</f>
        <v>34.67</v>
      </c>
      <c r="AN34" s="66"/>
      <c r="AO34" s="70"/>
    </row>
    <row r="35" spans="2:41" ht="20.25" customHeight="1">
      <c r="B35" s="71">
        <v>21</v>
      </c>
      <c r="C35" s="68">
        <v>671843.59</v>
      </c>
      <c r="D35" s="68">
        <v>1200071.19</v>
      </c>
      <c r="E35" s="68">
        <v>666147.87</v>
      </c>
      <c r="F35" s="68">
        <v>4878.44</v>
      </c>
      <c r="G35" s="68"/>
      <c r="H35" s="68"/>
      <c r="I35" s="68">
        <v>29904.08</v>
      </c>
      <c r="J35" s="68">
        <v>16700.62</v>
      </c>
      <c r="K35" s="63">
        <v>113622.85</v>
      </c>
      <c r="L35" s="63">
        <v>17830.36</v>
      </c>
      <c r="M35" s="63">
        <v>60410.03</v>
      </c>
      <c r="N35" s="63">
        <v>1401.42</v>
      </c>
      <c r="O35" s="63">
        <v>106197.74</v>
      </c>
      <c r="P35" s="63">
        <v>366015.37</v>
      </c>
      <c r="Q35" s="63">
        <v>4238.19</v>
      </c>
      <c r="R35" s="63">
        <v>4406.81</v>
      </c>
      <c r="S35" s="63">
        <v>86833.45</v>
      </c>
      <c r="T35" s="63">
        <v>29904.08</v>
      </c>
      <c r="U35" s="63">
        <v>5133.7</v>
      </c>
      <c r="V35" s="63">
        <v>16700.62</v>
      </c>
      <c r="W35" s="63">
        <v>23857.44</v>
      </c>
      <c r="X35" s="63">
        <v>4878.44</v>
      </c>
      <c r="Y35" s="68">
        <v>5437.59</v>
      </c>
      <c r="Z35" s="68"/>
      <c r="AA35" s="68"/>
      <c r="AB35" s="68"/>
      <c r="AC35" s="68"/>
      <c r="AD35" s="68"/>
      <c r="AE35" s="68"/>
      <c r="AF35" s="68"/>
      <c r="AG35" s="68"/>
      <c r="AH35" s="68"/>
      <c r="AI35" s="68"/>
      <c r="AJ35" s="68"/>
      <c r="AK35" s="68"/>
      <c r="AL35" s="69">
        <f t="shared" si="0"/>
        <v>3436413.8800000004</v>
      </c>
      <c r="AM35" s="65">
        <f>Лист1!P33</f>
        <v>34.59</v>
      </c>
      <c r="AN35" s="66"/>
      <c r="AO35" s="70"/>
    </row>
    <row r="36" spans="2:41" ht="20.25" customHeight="1">
      <c r="B36" s="71">
        <v>22</v>
      </c>
      <c r="C36" s="68">
        <v>628528.75</v>
      </c>
      <c r="D36" s="68">
        <v>1153897.75</v>
      </c>
      <c r="E36" s="68">
        <v>613649.23</v>
      </c>
      <c r="F36" s="68">
        <v>3091.7</v>
      </c>
      <c r="G36" s="68"/>
      <c r="H36" s="68"/>
      <c r="I36" s="68">
        <v>28928.52</v>
      </c>
      <c r="J36" s="68">
        <v>16361.28</v>
      </c>
      <c r="K36" s="63">
        <v>131650.34</v>
      </c>
      <c r="L36" s="63">
        <v>17517.16</v>
      </c>
      <c r="M36" s="63">
        <v>60025.66</v>
      </c>
      <c r="N36" s="63">
        <v>1355.93</v>
      </c>
      <c r="O36" s="63">
        <v>102746.65</v>
      </c>
      <c r="P36" s="63">
        <v>337467.48000000004</v>
      </c>
      <c r="Q36" s="63">
        <v>4177.7</v>
      </c>
      <c r="R36" s="63">
        <v>4429.31</v>
      </c>
      <c r="S36" s="63">
        <v>89592.55</v>
      </c>
      <c r="T36" s="63">
        <v>28928.52</v>
      </c>
      <c r="U36" s="63">
        <v>4451.78</v>
      </c>
      <c r="V36" s="63">
        <v>16361.28</v>
      </c>
      <c r="W36" s="63">
        <v>24370.18</v>
      </c>
      <c r="X36" s="63">
        <v>3091.7</v>
      </c>
      <c r="Y36" s="68">
        <v>5306.27</v>
      </c>
      <c r="Z36" s="68"/>
      <c r="AA36" s="68"/>
      <c r="AB36" s="68"/>
      <c r="AC36" s="68"/>
      <c r="AD36" s="68"/>
      <c r="AE36" s="68"/>
      <c r="AF36" s="68"/>
      <c r="AG36" s="68"/>
      <c r="AH36" s="68"/>
      <c r="AI36" s="68"/>
      <c r="AJ36" s="68"/>
      <c r="AK36" s="68"/>
      <c r="AL36" s="69">
        <f t="shared" si="0"/>
        <v>3275929.74</v>
      </c>
      <c r="AM36" s="65">
        <f>Лист1!P34</f>
        <v>34.47</v>
      </c>
      <c r="AN36" s="66"/>
      <c r="AO36" s="70"/>
    </row>
    <row r="37" spans="2:41" ht="20.25" customHeight="1">
      <c r="B37" s="71">
        <v>23</v>
      </c>
      <c r="C37" s="68">
        <v>649299.69</v>
      </c>
      <c r="D37" s="68">
        <v>1242096.69</v>
      </c>
      <c r="E37" s="68">
        <v>571121.56</v>
      </c>
      <c r="F37" s="68">
        <v>3370.53</v>
      </c>
      <c r="G37" s="68"/>
      <c r="H37" s="68"/>
      <c r="I37" s="68">
        <v>30194.87</v>
      </c>
      <c r="J37" s="68">
        <v>19333.47</v>
      </c>
      <c r="K37" s="63">
        <v>238543.85</v>
      </c>
      <c r="L37" s="63">
        <v>18313.18</v>
      </c>
      <c r="M37" s="63">
        <v>62646.36</v>
      </c>
      <c r="N37" s="63">
        <v>1385.7</v>
      </c>
      <c r="O37" s="63">
        <v>101745.4</v>
      </c>
      <c r="P37" s="63">
        <v>336646.24</v>
      </c>
      <c r="Q37" s="63">
        <v>4166.79</v>
      </c>
      <c r="R37" s="63">
        <v>4556.85</v>
      </c>
      <c r="S37" s="63">
        <v>91083.9</v>
      </c>
      <c r="T37" s="63">
        <v>30194.87</v>
      </c>
      <c r="U37" s="63">
        <v>4404.08</v>
      </c>
      <c r="V37" s="63">
        <v>19333.47</v>
      </c>
      <c r="W37" s="63">
        <v>25017.88</v>
      </c>
      <c r="X37" s="63">
        <v>3370.53</v>
      </c>
      <c r="Y37" s="68">
        <v>5322.79</v>
      </c>
      <c r="Z37" s="68"/>
      <c r="AA37" s="68"/>
      <c r="AB37" s="68"/>
      <c r="AC37" s="68"/>
      <c r="AD37" s="68"/>
      <c r="AE37" s="68"/>
      <c r="AF37" s="68"/>
      <c r="AG37" s="68"/>
      <c r="AH37" s="68"/>
      <c r="AI37" s="68"/>
      <c r="AJ37" s="68"/>
      <c r="AK37" s="68"/>
      <c r="AL37" s="69">
        <f t="shared" si="0"/>
        <v>3462148.7</v>
      </c>
      <c r="AM37" s="65">
        <f>Лист1!P35</f>
        <v>34.55</v>
      </c>
      <c r="AN37" s="66"/>
      <c r="AO37" s="70"/>
    </row>
    <row r="38" spans="2:41" ht="20.25" customHeight="1">
      <c r="B38" s="71">
        <v>24</v>
      </c>
      <c r="C38" s="68">
        <v>642881.81</v>
      </c>
      <c r="D38" s="68">
        <v>1226022.13</v>
      </c>
      <c r="E38" s="68">
        <v>691317.2</v>
      </c>
      <c r="F38" s="68">
        <v>3678.71</v>
      </c>
      <c r="G38" s="68"/>
      <c r="H38" s="68"/>
      <c r="I38" s="68">
        <v>29463.34</v>
      </c>
      <c r="J38" s="68">
        <v>18059.75</v>
      </c>
      <c r="K38" s="63">
        <v>395307.12</v>
      </c>
      <c r="L38" s="63">
        <v>18408.07</v>
      </c>
      <c r="M38" s="63">
        <v>66345.77</v>
      </c>
      <c r="N38" s="63">
        <v>1422.03</v>
      </c>
      <c r="O38" s="63">
        <v>104260.35</v>
      </c>
      <c r="P38" s="63">
        <v>371214.4</v>
      </c>
      <c r="Q38" s="63">
        <v>4262.74</v>
      </c>
      <c r="R38" s="63">
        <v>4581.24</v>
      </c>
      <c r="S38" s="63">
        <v>97670.77</v>
      </c>
      <c r="T38" s="63">
        <v>29463.34</v>
      </c>
      <c r="U38" s="63">
        <v>4656.63</v>
      </c>
      <c r="V38" s="63">
        <v>18059.75</v>
      </c>
      <c r="W38" s="63">
        <v>25544.26</v>
      </c>
      <c r="X38" s="63">
        <v>3678.71</v>
      </c>
      <c r="Y38" s="68">
        <v>5119.97</v>
      </c>
      <c r="Z38" s="68"/>
      <c r="AA38" s="68"/>
      <c r="AB38" s="68"/>
      <c r="AC38" s="68"/>
      <c r="AD38" s="68"/>
      <c r="AE38" s="68"/>
      <c r="AF38" s="68"/>
      <c r="AG38" s="68"/>
      <c r="AH38" s="68"/>
      <c r="AI38" s="68"/>
      <c r="AJ38" s="68"/>
      <c r="AK38" s="68"/>
      <c r="AL38" s="69">
        <f t="shared" si="0"/>
        <v>3761418.0899999994</v>
      </c>
      <c r="AM38" s="65">
        <f>Лист1!P36</f>
        <v>34.52</v>
      </c>
      <c r="AN38" s="66"/>
      <c r="AO38" s="70"/>
    </row>
    <row r="39" spans="2:41" ht="20.25" customHeight="1">
      <c r="B39" s="71">
        <v>25</v>
      </c>
      <c r="C39" s="68">
        <v>674015.41</v>
      </c>
      <c r="D39" s="68">
        <v>1172469.03</v>
      </c>
      <c r="E39" s="68">
        <v>810014.34</v>
      </c>
      <c r="F39" s="68">
        <v>4916.54</v>
      </c>
      <c r="G39" s="68"/>
      <c r="H39" s="68"/>
      <c r="I39" s="68">
        <v>29609.12</v>
      </c>
      <c r="J39" s="68">
        <v>19589.42</v>
      </c>
      <c r="K39" s="63">
        <v>242489.42</v>
      </c>
      <c r="L39" s="63">
        <v>20979.59</v>
      </c>
      <c r="M39" s="63">
        <v>21194.01</v>
      </c>
      <c r="N39" s="63">
        <v>1449.13</v>
      </c>
      <c r="O39" s="63">
        <v>111143.2</v>
      </c>
      <c r="P39" s="63">
        <v>447247.51</v>
      </c>
      <c r="Q39" s="63">
        <v>4432.52</v>
      </c>
      <c r="R39" s="63">
        <v>4788.21</v>
      </c>
      <c r="S39" s="63">
        <v>104643.5</v>
      </c>
      <c r="T39" s="63">
        <v>29609.12</v>
      </c>
      <c r="U39" s="63">
        <v>4900.66</v>
      </c>
      <c r="V39" s="63">
        <v>19589.42</v>
      </c>
      <c r="W39" s="63">
        <v>31537.9</v>
      </c>
      <c r="X39" s="63">
        <v>4916.54</v>
      </c>
      <c r="Y39" s="68">
        <v>5863.38</v>
      </c>
      <c r="Z39" s="68"/>
      <c r="AA39" s="68"/>
      <c r="AB39" s="68"/>
      <c r="AC39" s="68"/>
      <c r="AD39" s="68"/>
      <c r="AE39" s="68"/>
      <c r="AF39" s="68"/>
      <c r="AG39" s="68"/>
      <c r="AH39" s="68"/>
      <c r="AI39" s="68"/>
      <c r="AJ39" s="68"/>
      <c r="AK39" s="68"/>
      <c r="AL39" s="69">
        <f t="shared" si="0"/>
        <v>3765397.9699999997</v>
      </c>
      <c r="AM39" s="65">
        <f>Лист1!P37</f>
        <v>34.52</v>
      </c>
      <c r="AN39" s="66"/>
      <c r="AO39" s="70"/>
    </row>
    <row r="40" spans="2:41" ht="20.25" customHeight="1">
      <c r="B40" s="71">
        <v>26</v>
      </c>
      <c r="C40" s="68">
        <v>859970.78</v>
      </c>
      <c r="D40" s="68">
        <v>1209356.25</v>
      </c>
      <c r="E40" s="68">
        <v>924240.36</v>
      </c>
      <c r="F40" s="68">
        <v>5414.43</v>
      </c>
      <c r="G40" s="68"/>
      <c r="H40" s="68"/>
      <c r="I40" s="68">
        <v>30578.8</v>
      </c>
      <c r="J40" s="68">
        <v>20563.34</v>
      </c>
      <c r="K40" s="63">
        <v>63036.09</v>
      </c>
      <c r="L40" s="63">
        <v>8557.42</v>
      </c>
      <c r="M40" s="63">
        <v>13060.86</v>
      </c>
      <c r="N40" s="63">
        <v>1547.31</v>
      </c>
      <c r="O40" s="63">
        <v>114923.09</v>
      </c>
      <c r="P40" s="63">
        <v>457560.23000000004</v>
      </c>
      <c r="Q40" s="63">
        <v>4662.69</v>
      </c>
      <c r="R40" s="63">
        <v>5196.37</v>
      </c>
      <c r="S40" s="63">
        <v>106919.89</v>
      </c>
      <c r="T40" s="63">
        <v>30578.8</v>
      </c>
      <c r="U40" s="63">
        <v>5393.78</v>
      </c>
      <c r="V40" s="63">
        <v>20563.34</v>
      </c>
      <c r="W40" s="63">
        <v>33180.52</v>
      </c>
      <c r="X40" s="63">
        <v>5414.43</v>
      </c>
      <c r="Y40" s="68">
        <v>2024.44</v>
      </c>
      <c r="Z40" s="68"/>
      <c r="AA40" s="68"/>
      <c r="AB40" s="68"/>
      <c r="AC40" s="68"/>
      <c r="AD40" s="68"/>
      <c r="AE40" s="68"/>
      <c r="AF40" s="68"/>
      <c r="AG40" s="68"/>
      <c r="AH40" s="68"/>
      <c r="AI40" s="68"/>
      <c r="AJ40" s="68"/>
      <c r="AK40" s="68"/>
      <c r="AL40" s="69">
        <f t="shared" si="0"/>
        <v>3922743.2199999993</v>
      </c>
      <c r="AM40" s="65">
        <f>Лист1!P38</f>
        <v>34.51</v>
      </c>
      <c r="AN40" s="66"/>
      <c r="AO40" s="70"/>
    </row>
    <row r="41" spans="2:41" ht="20.25" customHeight="1">
      <c r="B41" s="71">
        <v>27</v>
      </c>
      <c r="C41" s="68">
        <v>995713.47</v>
      </c>
      <c r="D41" s="68">
        <v>1391603.63</v>
      </c>
      <c r="E41" s="68">
        <v>975858.84</v>
      </c>
      <c r="F41" s="68">
        <v>5587.13</v>
      </c>
      <c r="G41" s="68"/>
      <c r="H41" s="68"/>
      <c r="I41" s="68">
        <v>31627.81</v>
      </c>
      <c r="J41" s="68">
        <v>19045.48</v>
      </c>
      <c r="K41" s="63">
        <v>74603.97</v>
      </c>
      <c r="L41" s="63">
        <v>13116.87</v>
      </c>
      <c r="M41" s="63">
        <v>19609.78</v>
      </c>
      <c r="N41" s="63">
        <v>1529.62</v>
      </c>
      <c r="O41" s="63">
        <v>118860.73</v>
      </c>
      <c r="P41" s="63">
        <v>459408.45</v>
      </c>
      <c r="Q41" s="63">
        <v>4987.75</v>
      </c>
      <c r="R41" s="63">
        <v>5343.67</v>
      </c>
      <c r="S41" s="63">
        <v>105767.77</v>
      </c>
      <c r="T41" s="63">
        <v>31627.81</v>
      </c>
      <c r="U41" s="63">
        <v>5196.98</v>
      </c>
      <c r="V41" s="63">
        <v>19045.48</v>
      </c>
      <c r="W41" s="63">
        <v>33071.55</v>
      </c>
      <c r="X41" s="63">
        <v>5587.13</v>
      </c>
      <c r="Y41" s="68">
        <v>6087.6</v>
      </c>
      <c r="Z41" s="68"/>
      <c r="AA41" s="68"/>
      <c r="AB41" s="68"/>
      <c r="AC41" s="68"/>
      <c r="AD41" s="68"/>
      <c r="AE41" s="68"/>
      <c r="AF41" s="68"/>
      <c r="AG41" s="68"/>
      <c r="AH41" s="68"/>
      <c r="AI41" s="68"/>
      <c r="AJ41" s="68"/>
      <c r="AK41" s="68"/>
      <c r="AL41" s="69">
        <f t="shared" si="0"/>
        <v>4323281.52</v>
      </c>
      <c r="AM41" s="65">
        <f>Лист1!P39</f>
        <v>34.51</v>
      </c>
      <c r="AN41" s="66"/>
      <c r="AO41" s="70"/>
    </row>
    <row r="42" spans="2:41" ht="20.25" customHeight="1">
      <c r="B42" s="71">
        <v>28</v>
      </c>
      <c r="C42" s="68">
        <v>881037.19</v>
      </c>
      <c r="D42" s="68">
        <v>1269557.06</v>
      </c>
      <c r="E42" s="68">
        <v>1028067.32</v>
      </c>
      <c r="F42" s="68">
        <v>5442.93</v>
      </c>
      <c r="G42" s="68"/>
      <c r="H42" s="68"/>
      <c r="I42" s="68">
        <v>32804.86</v>
      </c>
      <c r="J42" s="68">
        <v>20246.5</v>
      </c>
      <c r="K42" s="63">
        <v>87986.07</v>
      </c>
      <c r="L42" s="63">
        <v>20783.19</v>
      </c>
      <c r="M42" s="63">
        <v>51685.18</v>
      </c>
      <c r="N42" s="63">
        <v>1570.55</v>
      </c>
      <c r="O42" s="63">
        <v>125809.95</v>
      </c>
      <c r="P42" s="63">
        <v>460132.77</v>
      </c>
      <c r="Q42" s="63">
        <v>5231.14</v>
      </c>
      <c r="R42" s="63">
        <v>5733.21</v>
      </c>
      <c r="S42" s="63">
        <v>107001.19</v>
      </c>
      <c r="T42" s="63">
        <v>32804.86</v>
      </c>
      <c r="U42" s="63">
        <v>5620.24</v>
      </c>
      <c r="V42" s="63">
        <v>20246.5</v>
      </c>
      <c r="W42" s="63">
        <v>31840.09</v>
      </c>
      <c r="X42" s="63">
        <v>5442.93</v>
      </c>
      <c r="Y42" s="68">
        <v>7086.74</v>
      </c>
      <c r="Z42" s="68"/>
      <c r="AA42" s="68"/>
      <c r="AB42" s="68"/>
      <c r="AC42" s="68"/>
      <c r="AD42" s="68"/>
      <c r="AE42" s="68"/>
      <c r="AF42" s="68"/>
      <c r="AG42" s="68"/>
      <c r="AH42" s="68"/>
      <c r="AI42" s="68"/>
      <c r="AJ42" s="68"/>
      <c r="AK42" s="68"/>
      <c r="AL42" s="69">
        <f t="shared" si="0"/>
        <v>4206130.47</v>
      </c>
      <c r="AM42" s="65">
        <f>Лист1!P40</f>
        <v>34.5</v>
      </c>
      <c r="AN42" s="66"/>
      <c r="AO42" s="70"/>
    </row>
    <row r="43" spans="2:41" ht="20.25" customHeight="1">
      <c r="B43" s="71">
        <v>29</v>
      </c>
      <c r="C43" s="68">
        <v>721558.06</v>
      </c>
      <c r="D43" s="68">
        <v>1222342</v>
      </c>
      <c r="E43" s="68">
        <v>1059823.08</v>
      </c>
      <c r="F43" s="68">
        <v>4264.3</v>
      </c>
      <c r="G43" s="68"/>
      <c r="H43" s="68"/>
      <c r="I43" s="68">
        <v>33602.01</v>
      </c>
      <c r="J43" s="68">
        <v>19968.64</v>
      </c>
      <c r="K43" s="63">
        <v>94272.49</v>
      </c>
      <c r="L43" s="63">
        <v>24063.98</v>
      </c>
      <c r="M43" s="63">
        <v>79492.3</v>
      </c>
      <c r="N43" s="63">
        <v>1584.65</v>
      </c>
      <c r="O43" s="63">
        <v>129519.98</v>
      </c>
      <c r="P43" s="63">
        <v>384728.8</v>
      </c>
      <c r="Q43" s="63">
        <v>5411.19</v>
      </c>
      <c r="R43" s="63">
        <v>5627.57</v>
      </c>
      <c r="S43" s="63">
        <v>110837.55</v>
      </c>
      <c r="T43" s="63">
        <v>33602.01</v>
      </c>
      <c r="U43" s="63">
        <v>6007.91</v>
      </c>
      <c r="V43" s="63">
        <v>19968.64</v>
      </c>
      <c r="W43" s="63">
        <v>30288.24</v>
      </c>
      <c r="X43" s="63">
        <v>4264.3</v>
      </c>
      <c r="Y43" s="68">
        <v>7429.89</v>
      </c>
      <c r="Z43" s="68"/>
      <c r="AA43" s="68"/>
      <c r="AB43" s="68"/>
      <c r="AC43" s="68"/>
      <c r="AD43" s="68"/>
      <c r="AE43" s="68"/>
      <c r="AF43" s="68"/>
      <c r="AG43" s="68"/>
      <c r="AH43" s="68"/>
      <c r="AI43" s="68"/>
      <c r="AJ43" s="68"/>
      <c r="AK43" s="68"/>
      <c r="AL43" s="69">
        <f t="shared" si="0"/>
        <v>3998657.5899999994</v>
      </c>
      <c r="AM43" s="65">
        <f>Лист1!P41</f>
        <v>34.49</v>
      </c>
      <c r="AN43" s="66"/>
      <c r="AO43" s="70"/>
    </row>
    <row r="44" spans="2:41" ht="20.25" customHeight="1">
      <c r="B44" s="71">
        <v>30</v>
      </c>
      <c r="C44" s="68">
        <v>707008.84</v>
      </c>
      <c r="D44" s="68">
        <v>1177859.09</v>
      </c>
      <c r="E44" s="68">
        <v>1017596.7</v>
      </c>
      <c r="F44" s="68">
        <v>3773</v>
      </c>
      <c r="G44" s="68"/>
      <c r="H44" s="68"/>
      <c r="I44" s="68">
        <v>31971</v>
      </c>
      <c r="J44" s="68">
        <v>17734.87</v>
      </c>
      <c r="K44" s="63">
        <v>162541.6</v>
      </c>
      <c r="L44" s="63">
        <v>22340.07</v>
      </c>
      <c r="M44" s="63">
        <v>73993.88</v>
      </c>
      <c r="N44" s="63">
        <v>1476.39</v>
      </c>
      <c r="O44" s="63">
        <v>117431.8</v>
      </c>
      <c r="P44" s="63">
        <v>364517.5</v>
      </c>
      <c r="Q44" s="63">
        <v>4794.54</v>
      </c>
      <c r="R44" s="63">
        <v>5139.21</v>
      </c>
      <c r="S44" s="63">
        <v>105413.55</v>
      </c>
      <c r="T44" s="63">
        <v>31971</v>
      </c>
      <c r="U44" s="63">
        <v>5093.94</v>
      </c>
      <c r="V44" s="63">
        <v>17734.87</v>
      </c>
      <c r="W44" s="63">
        <v>26640.09</v>
      </c>
      <c r="X44" s="63">
        <v>3773</v>
      </c>
      <c r="Y44" s="68">
        <v>6734.48</v>
      </c>
      <c r="Z44" s="68"/>
      <c r="AA44" s="68"/>
      <c r="AB44" s="68"/>
      <c r="AC44" s="68"/>
      <c r="AD44" s="68"/>
      <c r="AE44" s="68"/>
      <c r="AF44" s="68"/>
      <c r="AG44" s="68"/>
      <c r="AH44" s="68"/>
      <c r="AI44" s="68"/>
      <c r="AJ44" s="68"/>
      <c r="AK44" s="68"/>
      <c r="AL44" s="69">
        <f>SUM(C44:AK44)</f>
        <v>3905539.4199999995</v>
      </c>
      <c r="AM44" s="65">
        <f>Лист1!P42</f>
        <v>34.5</v>
      </c>
      <c r="AN44" s="66"/>
      <c r="AO44" s="70"/>
    </row>
    <row r="45" spans="2:41" ht="20.25" customHeight="1">
      <c r="B45" s="71">
        <v>31</v>
      </c>
      <c r="C45" s="68">
        <v>626357.03</v>
      </c>
      <c r="D45" s="68">
        <v>1186341</v>
      </c>
      <c r="E45" s="68">
        <v>1026431.32</v>
      </c>
      <c r="F45" s="68">
        <v>3739.76</v>
      </c>
      <c r="G45" s="68"/>
      <c r="H45" s="68"/>
      <c r="I45" s="68">
        <v>31383.52</v>
      </c>
      <c r="J45" s="68" t="s">
        <v>94</v>
      </c>
      <c r="K45" s="63">
        <v>242941.1</v>
      </c>
      <c r="L45" s="63">
        <v>21443.13</v>
      </c>
      <c r="M45" s="63">
        <v>71236.73</v>
      </c>
      <c r="N45" s="63">
        <v>1415.49</v>
      </c>
      <c r="O45" s="63">
        <v>116917.26</v>
      </c>
      <c r="P45" s="63">
        <v>400849.51</v>
      </c>
      <c r="Q45" s="63">
        <v>4628.67</v>
      </c>
      <c r="R45" s="63">
        <v>5167.67</v>
      </c>
      <c r="S45" s="63">
        <v>111127.69</v>
      </c>
      <c r="T45" s="63">
        <v>31383.52</v>
      </c>
      <c r="U45" s="63">
        <v>5208.92</v>
      </c>
      <c r="V45" s="63">
        <v>17817.44</v>
      </c>
      <c r="W45" s="63">
        <v>28270.92</v>
      </c>
      <c r="X45" s="63">
        <v>3739.76</v>
      </c>
      <c r="Y45" s="68">
        <v>6594.48</v>
      </c>
      <c r="Z45" s="68"/>
      <c r="AA45" s="68"/>
      <c r="AB45" s="68"/>
      <c r="AC45" s="68"/>
      <c r="AD45" s="68"/>
      <c r="AE45" s="68"/>
      <c r="AF45" s="68"/>
      <c r="AG45" s="68"/>
      <c r="AH45" s="68"/>
      <c r="AI45" s="68"/>
      <c r="AJ45" s="68"/>
      <c r="AK45" s="68"/>
      <c r="AL45" s="69">
        <f>SUM(C45:AK45)</f>
        <v>3942994.919999999</v>
      </c>
      <c r="AM45" s="65">
        <f>Лист1!P43</f>
        <v>34.49</v>
      </c>
      <c r="AN45" s="66"/>
      <c r="AO45" s="70"/>
    </row>
    <row r="46" spans="2:42" ht="30.75" customHeight="1" thickBot="1">
      <c r="B46" s="72" t="s">
        <v>61</v>
      </c>
      <c r="C46" s="73">
        <f aca="true" t="shared" si="1" ref="C46:AK46">SUM(C15:C45)</f>
        <v>18527405.040000003</v>
      </c>
      <c r="D46" s="73">
        <f t="shared" si="1"/>
        <v>34263109.47</v>
      </c>
      <c r="E46" s="73">
        <f t="shared" si="1"/>
        <v>16135624.809999999</v>
      </c>
      <c r="F46" s="73">
        <f t="shared" si="1"/>
        <v>90653.15</v>
      </c>
      <c r="G46" s="73">
        <f t="shared" si="1"/>
        <v>0</v>
      </c>
      <c r="H46" s="73">
        <f t="shared" si="1"/>
        <v>0</v>
      </c>
      <c r="I46" s="73">
        <f t="shared" si="1"/>
        <v>658971.6800000002</v>
      </c>
      <c r="J46" s="73">
        <f t="shared" si="1"/>
        <v>386618.31999999995</v>
      </c>
      <c r="K46" s="73">
        <f t="shared" si="1"/>
        <v>5005565.31</v>
      </c>
      <c r="L46" s="73">
        <f t="shared" si="1"/>
        <v>388677.1</v>
      </c>
      <c r="M46" s="73">
        <f t="shared" si="1"/>
        <v>1199583.1099999999</v>
      </c>
      <c r="N46" s="73">
        <f t="shared" si="1"/>
        <v>32547.300000000003</v>
      </c>
      <c r="O46" s="73">
        <f t="shared" si="1"/>
        <v>2467950.15</v>
      </c>
      <c r="P46" s="73">
        <f t="shared" si="1"/>
        <v>9697837.690000001</v>
      </c>
      <c r="Q46" s="73">
        <f t="shared" si="1"/>
        <v>90361.04</v>
      </c>
      <c r="R46" s="73">
        <f t="shared" si="1"/>
        <v>104888.42000000001</v>
      </c>
      <c r="S46" s="73">
        <f t="shared" si="1"/>
        <v>2090990.06</v>
      </c>
      <c r="T46" s="73">
        <f t="shared" si="1"/>
        <v>658971.6800000002</v>
      </c>
      <c r="U46" s="73">
        <f t="shared" si="1"/>
        <v>109978.51000000001</v>
      </c>
      <c r="V46" s="73">
        <f t="shared" si="1"/>
        <v>404435.75999999995</v>
      </c>
      <c r="W46" s="73">
        <f t="shared" si="1"/>
        <v>628630.4500000001</v>
      </c>
      <c r="X46" s="73">
        <f t="shared" si="1"/>
        <v>90653.15</v>
      </c>
      <c r="Y46" s="73">
        <f t="shared" si="1"/>
        <v>120660.64000000001</v>
      </c>
      <c r="Z46" s="73">
        <f t="shared" si="1"/>
        <v>0</v>
      </c>
      <c r="AA46" s="73">
        <f t="shared" si="1"/>
        <v>0</v>
      </c>
      <c r="AB46" s="73">
        <f t="shared" si="1"/>
        <v>0</v>
      </c>
      <c r="AC46" s="73">
        <f t="shared" si="1"/>
        <v>0</v>
      </c>
      <c r="AD46" s="73">
        <f t="shared" si="1"/>
        <v>0</v>
      </c>
      <c r="AE46" s="73">
        <f t="shared" si="1"/>
        <v>0</v>
      </c>
      <c r="AF46" s="73">
        <f t="shared" si="1"/>
        <v>0</v>
      </c>
      <c r="AG46" s="73">
        <f t="shared" si="1"/>
        <v>0</v>
      </c>
      <c r="AH46" s="73">
        <f t="shared" si="1"/>
        <v>0</v>
      </c>
      <c r="AI46" s="73">
        <f t="shared" si="1"/>
        <v>0</v>
      </c>
      <c r="AJ46" s="73">
        <f t="shared" si="1"/>
        <v>0</v>
      </c>
      <c r="AK46" s="73">
        <f t="shared" si="1"/>
        <v>0</v>
      </c>
      <c r="AL46" s="74">
        <f>SUM(AL15:AL45)</f>
        <v>93154112.84</v>
      </c>
      <c r="AM46" s="75">
        <f>SUMPRODUCT(AM15:AM45,AL15:AL45)/SUM(AL15:AL45)</f>
        <v>34.532505267033144</v>
      </c>
      <c r="AN46" s="76"/>
      <c r="AO46" s="135" t="s">
        <v>85</v>
      </c>
      <c r="AP46" s="135"/>
    </row>
    <row r="47" spans="2:41" ht="14.25" customHeight="1" hidden="1">
      <c r="B47" s="77">
        <v>31</v>
      </c>
      <c r="C47" s="78"/>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80"/>
      <c r="AO47" s="53"/>
    </row>
    <row r="48" spans="3:41" ht="12.75">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81"/>
      <c r="AO48" s="53"/>
    </row>
    <row r="49" spans="3:4" ht="12.75">
      <c r="C49" s="1"/>
      <c r="D49" s="1"/>
    </row>
    <row r="50" spans="3:41" s="82" customFormat="1" ht="15">
      <c r="C50" s="137" t="s">
        <v>86</v>
      </c>
      <c r="D50" s="137"/>
      <c r="E50" s="137"/>
      <c r="F50" s="83"/>
      <c r="G50" s="84"/>
      <c r="H50" s="84"/>
      <c r="I50" s="84"/>
      <c r="J50" s="83"/>
      <c r="K50" s="138" t="s">
        <v>87</v>
      </c>
      <c r="L50" s="138"/>
      <c r="M50" s="83"/>
      <c r="N50" s="83"/>
      <c r="O50" s="83"/>
      <c r="P50" s="83"/>
      <c r="Q50" s="83"/>
      <c r="R50" s="83"/>
      <c r="S50" s="83"/>
      <c r="T50" s="83"/>
      <c r="U50" s="83"/>
      <c r="V50" s="83"/>
      <c r="W50" s="83"/>
      <c r="X50" s="83"/>
      <c r="AA50" s="83"/>
      <c r="AB50" s="83"/>
      <c r="AC50" s="83"/>
      <c r="AD50" s="83"/>
      <c r="AE50" s="83"/>
      <c r="AF50" s="83"/>
      <c r="AG50" s="83"/>
      <c r="AH50" s="83"/>
      <c r="AI50" s="83"/>
      <c r="AJ50" s="83"/>
      <c r="AK50" s="83"/>
      <c r="AL50" s="83"/>
      <c r="AM50" s="83"/>
      <c r="AN50" s="85"/>
      <c r="AO50" s="86"/>
    </row>
    <row r="51" spans="3:40" ht="12.75">
      <c r="C51" s="139" t="s">
        <v>88</v>
      </c>
      <c r="D51" s="139"/>
      <c r="E51" s="139"/>
      <c r="G51" s="140" t="s">
        <v>1</v>
      </c>
      <c r="H51" s="140"/>
      <c r="I51" s="140"/>
      <c r="K51" s="141" t="s">
        <v>89</v>
      </c>
      <c r="L51" s="141"/>
      <c r="AC51" s="2"/>
      <c r="AD51" s="87"/>
      <c r="AE51" s="87"/>
      <c r="AN51" s="2"/>
    </row>
    <row r="52" spans="3:41" s="82" customFormat="1" ht="18" customHeight="1">
      <c r="C52" s="137" t="s">
        <v>90</v>
      </c>
      <c r="D52" s="137"/>
      <c r="E52" s="137"/>
      <c r="F52" s="83"/>
      <c r="G52" s="84"/>
      <c r="H52" s="84"/>
      <c r="I52" s="84"/>
      <c r="J52" s="83"/>
      <c r="K52" s="138" t="s">
        <v>91</v>
      </c>
      <c r="L52" s="138"/>
      <c r="M52" s="83"/>
      <c r="N52" s="83"/>
      <c r="O52" s="83"/>
      <c r="P52" s="83"/>
      <c r="Q52" s="83"/>
      <c r="R52" s="83"/>
      <c r="S52" s="83"/>
      <c r="T52" s="83"/>
      <c r="U52" s="83"/>
      <c r="V52" s="83"/>
      <c r="W52" s="83"/>
      <c r="X52" s="83"/>
      <c r="AA52" s="83"/>
      <c r="AB52" s="83"/>
      <c r="AC52" s="83" t="s">
        <v>92</v>
      </c>
      <c r="AD52" s="83" t="s">
        <v>40</v>
      </c>
      <c r="AE52" s="83"/>
      <c r="AF52" s="83"/>
      <c r="AG52" s="83"/>
      <c r="AH52" s="83"/>
      <c r="AI52" s="83"/>
      <c r="AJ52" s="83"/>
      <c r="AK52" s="83"/>
      <c r="AL52" s="83"/>
      <c r="AM52" s="83"/>
      <c r="AN52" s="83"/>
      <c r="AO52" s="86"/>
    </row>
    <row r="53" spans="3:40" ht="12.75">
      <c r="C53" s="88" t="s">
        <v>93</v>
      </c>
      <c r="D53" s="88"/>
      <c r="E53" s="88"/>
      <c r="G53" s="140" t="s">
        <v>1</v>
      </c>
      <c r="H53" s="140"/>
      <c r="I53" s="140"/>
      <c r="K53" s="141" t="s">
        <v>89</v>
      </c>
      <c r="L53" s="141"/>
      <c r="AC53" s="2"/>
      <c r="AE53" s="89"/>
      <c r="AN53" s="2"/>
    </row>
  </sheetData>
  <sheetProtection/>
  <mergeCells count="54">
    <mergeCell ref="C51:E51"/>
    <mergeCell ref="G51:I51"/>
    <mergeCell ref="K51:L51"/>
    <mergeCell ref="C52:E52"/>
    <mergeCell ref="K52:L52"/>
    <mergeCell ref="G53:I53"/>
    <mergeCell ref="K53:L53"/>
    <mergeCell ref="AJ12:AJ14"/>
    <mergeCell ref="AK12:AK14"/>
    <mergeCell ref="AO15:AP22"/>
    <mergeCell ref="AO46:AP46"/>
    <mergeCell ref="C48:AM48"/>
    <mergeCell ref="C50:E50"/>
    <mergeCell ref="K50:L50"/>
    <mergeCell ref="AD12:AD14"/>
    <mergeCell ref="AE12:AE14"/>
    <mergeCell ref="AF12:AF14"/>
    <mergeCell ref="AG12:AG14"/>
    <mergeCell ref="AH12:AH14"/>
    <mergeCell ref="AI12:AI14"/>
    <mergeCell ref="X12:X14"/>
    <mergeCell ref="Y12:Y14"/>
    <mergeCell ref="Z12:Z14"/>
    <mergeCell ref="AA12:AA14"/>
    <mergeCell ref="AB12:AB14"/>
    <mergeCell ref="AC12:AC14"/>
    <mergeCell ref="R12:R14"/>
    <mergeCell ref="S12:S14"/>
    <mergeCell ref="T12:T14"/>
    <mergeCell ref="U12:U14"/>
    <mergeCell ref="V12:V14"/>
    <mergeCell ref="W12:W14"/>
    <mergeCell ref="L12:L14"/>
    <mergeCell ref="M12:M14"/>
    <mergeCell ref="N12:N14"/>
    <mergeCell ref="O12:O14"/>
    <mergeCell ref="P12:P14"/>
    <mergeCell ref="Q12:Q14"/>
    <mergeCell ref="F12:F14"/>
    <mergeCell ref="G12:G14"/>
    <mergeCell ref="H12:H14"/>
    <mergeCell ref="I12:I14"/>
    <mergeCell ref="J12:J14"/>
    <mergeCell ref="K12:K14"/>
    <mergeCell ref="C5:AM5"/>
    <mergeCell ref="B6:AM9"/>
    <mergeCell ref="B10:AN10"/>
    <mergeCell ref="B11:B14"/>
    <mergeCell ref="C11:AK11"/>
    <mergeCell ref="AL11:AL14"/>
    <mergeCell ref="AM11:AM14"/>
    <mergeCell ref="C12:C14"/>
    <mergeCell ref="D12:D14"/>
    <mergeCell ref="E12:E14"/>
  </mergeCells>
  <printOptions/>
  <pageMargins left="0.15748031496062992" right="0.15748031496062992" top="0.1968503937007874" bottom="0.1968503937007874" header="0.5118110236220472" footer="0.5118110236220472"/>
  <pageSetup fitToHeight="1" fitToWidth="1" horizontalDpi="600" verticalDpi="600" orientation="landscape" paperSize="9" scale="4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00390625" defaultRowHeight="12.75"/>
  <cols>
    <col min="1" max="1" width="1.12109375" style="0" customWidth="1"/>
    <col min="2" max="2" width="64.375" style="0" customWidth="1"/>
    <col min="3" max="3" width="1.625" style="0" customWidth="1"/>
    <col min="4" max="4" width="5.625" style="0" customWidth="1"/>
    <col min="5" max="6" width="16.00390625" style="0" customWidth="1"/>
  </cols>
  <sheetData>
    <row r="1" spans="2:6" ht="25.5">
      <c r="B1" s="13" t="s">
        <v>4</v>
      </c>
      <c r="C1" s="13"/>
      <c r="D1" s="17"/>
      <c r="E1" s="17"/>
      <c r="F1" s="17"/>
    </row>
    <row r="2" spans="2:6" ht="12.75">
      <c r="B2" s="13" t="s">
        <v>5</v>
      </c>
      <c r="C2" s="13"/>
      <c r="D2" s="17"/>
      <c r="E2" s="17"/>
      <c r="F2" s="17"/>
    </row>
    <row r="3" spans="2:6" ht="12.75">
      <c r="B3" s="14"/>
      <c r="C3" s="14"/>
      <c r="D3" s="18"/>
      <c r="E3" s="18"/>
      <c r="F3" s="18"/>
    </row>
    <row r="4" spans="2:6" ht="51">
      <c r="B4" s="14" t="s">
        <v>6</v>
      </c>
      <c r="C4" s="14"/>
      <c r="D4" s="18"/>
      <c r="E4" s="18"/>
      <c r="F4" s="18"/>
    </row>
    <row r="5" spans="2:6" ht="12.75">
      <c r="B5" s="14"/>
      <c r="C5" s="14"/>
      <c r="D5" s="18"/>
      <c r="E5" s="18"/>
      <c r="F5" s="18"/>
    </row>
    <row r="6" spans="2:6" ht="25.5">
      <c r="B6" s="13" t="s">
        <v>7</v>
      </c>
      <c r="C6" s="13"/>
      <c r="D6" s="17"/>
      <c r="E6" s="17" t="s">
        <v>8</v>
      </c>
      <c r="F6" s="17" t="s">
        <v>9</v>
      </c>
    </row>
    <row r="7" spans="2:6" ht="13.5" thickBot="1">
      <c r="B7" s="14"/>
      <c r="C7" s="14"/>
      <c r="D7" s="18"/>
      <c r="E7" s="18"/>
      <c r="F7" s="18"/>
    </row>
    <row r="8" spans="2:6" ht="39" thickBot="1">
      <c r="B8" s="15" t="s">
        <v>10</v>
      </c>
      <c r="C8" s="16"/>
      <c r="D8" s="19"/>
      <c r="E8" s="19">
        <v>14</v>
      </c>
      <c r="F8" s="20" t="s">
        <v>11</v>
      </c>
    </row>
    <row r="9" spans="2:6" ht="12.75">
      <c r="B9" s="14"/>
      <c r="C9" s="14"/>
      <c r="D9" s="18"/>
      <c r="E9" s="18"/>
      <c r="F9" s="18"/>
    </row>
    <row r="10" spans="2:6" ht="12.75">
      <c r="B10" s="14"/>
      <c r="C10" s="14"/>
      <c r="D10" s="18"/>
      <c r="E10" s="18"/>
      <c r="F10" s="1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KHLPU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chemist1</dc:creator>
  <cp:keywords/>
  <dc:description/>
  <cp:lastModifiedBy>Тертычный Сергей Владимирович</cp:lastModifiedBy>
  <cp:lastPrinted>2016-11-10T09:23:11Z</cp:lastPrinted>
  <dcterms:created xsi:type="dcterms:W3CDTF">2010-01-29T08:37:16Z</dcterms:created>
  <dcterms:modified xsi:type="dcterms:W3CDTF">2016-11-10T09:28:21Z</dcterms:modified>
  <cp:category/>
  <cp:version/>
  <cp:contentType/>
  <cp:contentStatus/>
</cp:coreProperties>
</file>