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'Лист1'!$A$1:$Z$51</definedName>
  </definedNames>
  <calcPr fullCalcOnLoad="1"/>
</workbook>
</file>

<file path=xl/sharedStrings.xml><?xml version="1.0" encoding="utf-8"?>
<sst xmlns="http://schemas.openxmlformats.org/spreadsheetml/2006/main" count="65" uniqueCount="56">
  <si>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</si>
  <si>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</si>
  <si>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</si>
  <si>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</si>
  <si>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</si>
  <si>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</si>
  <si>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</si>
  <si>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</si>
  <si>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</si>
  <si>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</si>
  <si>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</si>
  <si>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</si>
  <si>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</si>
  <si>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</si>
  <si>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</si>
  <si>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</si>
  <si>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</si>
  <si>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</si>
  <si>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</si>
  <si>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</si>
  <si>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</si>
  <si>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</si>
  <si>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</si>
  <si>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</si>
  <si>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</si>
  <si>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</si>
  <si>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</si>
  <si>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</si>
  <si>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</si>
  <si>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</si>
  <si>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</si>
  <si>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</si>
  <si>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</si>
  <si>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</si>
  <si>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</si>
  <si>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</si>
  <si>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</si>
  <si>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Пролетарське ВУПЗГ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</si>
  <si>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</si>
  <si>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</si>
  <si>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Філія "УМГ"</t>
    </r>
    <r>
      <rPr>
        <sz val="9"/>
        <rFont val="Times New Roman"/>
        <family val="1"/>
      </rPr>
      <t>ХАРКІВТРАНСГАЗ</t>
    </r>
    <r>
      <rPr>
        <sz val="8"/>
        <rFont val="Times New Roman"/>
        <family val="1"/>
      </rPr>
      <t>"</t>
    </r>
  </si>
  <si>
    <r>
      <t xml:space="preserve">Свідоцтво про атестацію </t>
    </r>
    <r>
      <rPr>
        <b/>
        <sz val="8"/>
        <rFont val="Times New Roman"/>
        <family val="1"/>
      </rPr>
      <t>№ ПЧ -07-0/1158-2014</t>
    </r>
    <r>
      <rPr>
        <sz val="8"/>
        <rFont val="Times New Roman"/>
        <family val="1"/>
      </rPr>
      <t xml:space="preserve"> дійсне до </t>
    </r>
    <r>
      <rPr>
        <b/>
        <sz val="8"/>
        <rFont val="Times New Roman"/>
        <family val="1"/>
      </rPr>
      <t>22.10.2017 р.</t>
    </r>
  </si>
  <si>
    <t>при 20°С; 101,325 кПа</t>
  </si>
  <si>
    <t>густина кг/м³</t>
  </si>
  <si>
    <t>теплота зоряння нижча МДж/м³</t>
  </si>
  <si>
    <t>Загальний обсяг газу, м3</t>
  </si>
  <si>
    <t xml:space="preserve">Провідний диспетчер з транспортування газу                                                                    </t>
  </si>
  <si>
    <t>Германенко О.М.</t>
  </si>
  <si>
    <t xml:space="preserve">Завідувач ХАЛ                                                                                                                    </t>
  </si>
  <si>
    <t>Рекунович В.В.</t>
  </si>
  <si>
    <t>01.11.2016 р.</t>
  </si>
  <si>
    <r>
      <t xml:space="preserve">з газопроводу -відгалудження </t>
    </r>
    <r>
      <rPr>
        <b/>
        <sz val="12"/>
        <rFont val="Times New Roman"/>
        <family val="1"/>
      </rPr>
      <t>Пролетарська СПЗГ-ШДКРІ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>01.10.2016 по 31.10.2016р.</t>
    </r>
    <r>
      <rPr>
        <sz val="12"/>
        <rFont val="Times New Roman"/>
        <family val="1"/>
      </rPr>
      <t xml:space="preserve"> (точка відбору - АГРС-1/3, с. Приорільське)</t>
    </r>
  </si>
  <si>
    <t xml:space="preserve">В.о. начальника    Пролетарського ВУПЗГ                                                                  </t>
  </si>
  <si>
    <t>Жебко В.В.</t>
  </si>
  <si>
    <t>переданого  Пролетарським ВУПЗГ УМГ "ХАРКІВТРАНСГАЗ" та прийнятого ПАТ "ДНІПРОПЕТРОВСЬКГАЗ"</t>
  </si>
  <si>
    <t>відсутні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</si>
</sst>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6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7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185" fontId="1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1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/>
    </xf>
    <xf numFmtId="187" fontId="6" fillId="5" borderId="10" xfId="0" applyNumberFormat="1" applyFont="1" applyFill="1" applyBorder="1" applyAlignment="1">
      <alignment horizontal="center" wrapText="1"/>
    </xf>
    <xf numFmtId="2" fontId="6" fillId="5" borderId="10" xfId="0" applyNumberFormat="1" applyFont="1" applyFill="1" applyBorder="1" applyAlignment="1">
      <alignment horizontal="center" wrapText="1"/>
    </xf>
    <xf numFmtId="1" fontId="6" fillId="5" borderId="10" xfId="0" applyNumberFormat="1" applyFont="1" applyFill="1" applyBorder="1" applyAlignment="1">
      <alignment horizontal="center" wrapText="1"/>
    </xf>
    <xf numFmtId="185" fontId="6" fillId="5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3" fillId="5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10" xfId="0" applyNumberFormat="1" applyFont="1" applyFill="1" applyBorder="1" applyAlignment="1">
      <alignment horizontal="center" vertical="center" wrapText="1"/>
    </xf>
    <xf numFmtId="1" fontId="6" fillId="5" borderId="10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5" fontId="1" fillId="0" borderId="15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3" fillId="0" borderId="16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0" fontId="6" fillId="0" borderId="10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22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tabSelected="1" view="pageBreakPreview" zoomScaleSheetLayoutView="100" workbookViewId="0" topLeftCell="A1">
      <selection activeCell="V42" sqref="V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4" customWidth="1"/>
  </cols>
  <sheetData>
    <row r="1" spans="2:28" ht="12.75">
      <c r="B1" s="2" t="s">
        <v>12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2" t="s">
        <v>40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9"/>
      <c r="X2" s="70"/>
      <c r="Y2" s="70"/>
      <c r="Z2" s="70"/>
      <c r="AA2" s="1"/>
      <c r="AB2" s="1"/>
    </row>
    <row r="3" spans="2:28" ht="12.75">
      <c r="B3" s="19" t="s">
        <v>37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ht="12.75">
      <c r="B5" s="2" t="s">
        <v>41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2:28" ht="21.75" customHeight="1">
      <c r="B6" s="1"/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</row>
    <row r="7" spans="2:28" ht="18.75" customHeight="1">
      <c r="B7" s="71" t="s">
        <v>54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1"/>
      <c r="AB7" s="1"/>
    </row>
    <row r="8" spans="2:28" ht="18" customHeight="1">
      <c r="B8" s="73" t="s">
        <v>51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1"/>
      <c r="AB8" s="1"/>
    </row>
    <row r="9" spans="2:30" ht="32.25" customHeight="1">
      <c r="B9" s="62" t="s">
        <v>17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75" t="s">
        <v>42</v>
      </c>
      <c r="P9" s="76"/>
      <c r="Q9" s="76"/>
      <c r="R9" s="76"/>
      <c r="S9" s="76"/>
      <c r="T9" s="77"/>
      <c r="U9" s="58" t="s">
        <v>31</v>
      </c>
      <c r="V9" s="61" t="s">
        <v>32</v>
      </c>
      <c r="W9" s="65" t="s">
        <v>30</v>
      </c>
      <c r="X9" s="65" t="s">
        <v>38</v>
      </c>
      <c r="Y9" s="65" t="s">
        <v>39</v>
      </c>
      <c r="Z9" s="80" t="s">
        <v>45</v>
      </c>
      <c r="AA9" s="1"/>
      <c r="AB9" s="1"/>
      <c r="AC9" s="4"/>
      <c r="AD9"/>
    </row>
    <row r="10" spans="2:30" ht="48.75" customHeight="1">
      <c r="B10" s="63"/>
      <c r="C10" s="56" t="s">
        <v>18</v>
      </c>
      <c r="D10" s="56" t="s">
        <v>19</v>
      </c>
      <c r="E10" s="56" t="s">
        <v>20</v>
      </c>
      <c r="F10" s="56" t="s">
        <v>21</v>
      </c>
      <c r="G10" s="56" t="s">
        <v>22</v>
      </c>
      <c r="H10" s="56" t="s">
        <v>23</v>
      </c>
      <c r="I10" s="56" t="s">
        <v>24</v>
      </c>
      <c r="J10" s="56" t="s">
        <v>25</v>
      </c>
      <c r="K10" s="56" t="s">
        <v>26</v>
      </c>
      <c r="L10" s="56" t="s">
        <v>27</v>
      </c>
      <c r="M10" s="51" t="s">
        <v>28</v>
      </c>
      <c r="N10" s="51" t="s">
        <v>29</v>
      </c>
      <c r="O10" s="51" t="s">
        <v>43</v>
      </c>
      <c r="P10" s="51" t="s">
        <v>44</v>
      </c>
      <c r="Q10" s="51" t="s">
        <v>14</v>
      </c>
      <c r="R10" s="51" t="s">
        <v>13</v>
      </c>
      <c r="S10" s="51" t="s">
        <v>15</v>
      </c>
      <c r="T10" s="51" t="s">
        <v>16</v>
      </c>
      <c r="U10" s="59"/>
      <c r="V10" s="52"/>
      <c r="W10" s="65"/>
      <c r="X10" s="65"/>
      <c r="Y10" s="65"/>
      <c r="Z10" s="80"/>
      <c r="AA10" s="1"/>
      <c r="AB10" s="1"/>
      <c r="AC10" s="4"/>
      <c r="AD10"/>
    </row>
    <row r="11" spans="2:30" ht="15.75" customHeight="1">
      <c r="B11" s="63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2"/>
      <c r="N11" s="52"/>
      <c r="O11" s="52"/>
      <c r="P11" s="54"/>
      <c r="Q11" s="54"/>
      <c r="R11" s="52"/>
      <c r="S11" s="52"/>
      <c r="T11" s="52"/>
      <c r="U11" s="59"/>
      <c r="V11" s="52"/>
      <c r="W11" s="65"/>
      <c r="X11" s="65"/>
      <c r="Y11" s="65"/>
      <c r="Z11" s="80"/>
      <c r="AA11" s="1"/>
      <c r="AB11" s="1"/>
      <c r="AC11" s="4"/>
      <c r="AD11"/>
    </row>
    <row r="12" spans="2:30" ht="21" customHeight="1">
      <c r="B12" s="6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3"/>
      <c r="N12" s="53"/>
      <c r="O12" s="53"/>
      <c r="P12" s="55"/>
      <c r="Q12" s="55"/>
      <c r="R12" s="53"/>
      <c r="S12" s="53"/>
      <c r="T12" s="53"/>
      <c r="U12" s="60"/>
      <c r="V12" s="53"/>
      <c r="W12" s="65"/>
      <c r="X12" s="65"/>
      <c r="Y12" s="65"/>
      <c r="Z12" s="80"/>
      <c r="AA12" s="1"/>
      <c r="AB12" s="1"/>
      <c r="AC12" s="4"/>
      <c r="AD12"/>
    </row>
    <row r="13" spans="2:29" s="5" customFormat="1" ht="12.75">
      <c r="B13" s="38">
        <v>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41"/>
      <c r="R13" s="40"/>
      <c r="S13" s="41"/>
      <c r="T13" s="40"/>
      <c r="U13" s="42"/>
      <c r="V13" s="42"/>
      <c r="W13" s="43"/>
      <c r="X13" s="44"/>
      <c r="Y13" s="44"/>
      <c r="Z13" s="41">
        <v>18</v>
      </c>
      <c r="AA13" s="21"/>
      <c r="AB13" s="22">
        <f>SUM(C13:N13)</f>
        <v>0</v>
      </c>
      <c r="AC13" s="6" t="str">
        <f>IF(AB13=100,"ОК"," ")</f>
        <v> </v>
      </c>
    </row>
    <row r="14" spans="2:29" s="5" customFormat="1" ht="12.75">
      <c r="B14" s="38">
        <v>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40"/>
      <c r="Q14" s="41"/>
      <c r="R14" s="40"/>
      <c r="S14" s="41"/>
      <c r="T14" s="40"/>
      <c r="U14" s="42"/>
      <c r="V14" s="42"/>
      <c r="W14" s="45"/>
      <c r="X14" s="44"/>
      <c r="Y14" s="44"/>
      <c r="Z14" s="41">
        <v>5</v>
      </c>
      <c r="AA14" s="21"/>
      <c r="AB14" s="22">
        <f aca="true" t="shared" si="0" ref="AB14:AB43">SUM(C14:N14)</f>
        <v>0</v>
      </c>
      <c r="AC14" s="6" t="str">
        <f>IF(AB14=100,"ОК"," ")</f>
        <v> </v>
      </c>
    </row>
    <row r="15" spans="2:29" s="5" customFormat="1" ht="12.75">
      <c r="B15" s="20">
        <v>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7"/>
      <c r="R15" s="26"/>
      <c r="S15" s="27"/>
      <c r="T15" s="26"/>
      <c r="U15" s="30">
        <v>-11.6</v>
      </c>
      <c r="V15" s="30">
        <v>-1.7</v>
      </c>
      <c r="W15" s="29"/>
      <c r="X15" s="28"/>
      <c r="Y15" s="28"/>
      <c r="Z15" s="27">
        <v>17</v>
      </c>
      <c r="AA15" s="21"/>
      <c r="AB15" s="22">
        <f t="shared" si="0"/>
        <v>0</v>
      </c>
      <c r="AC15" s="6" t="str">
        <f>IF(AB15=100,"ОК"," ")</f>
        <v> </v>
      </c>
    </row>
    <row r="16" spans="2:29" s="5" customFormat="1" ht="12.75">
      <c r="B16" s="20">
        <v>4</v>
      </c>
      <c r="C16" s="25">
        <v>94.7361</v>
      </c>
      <c r="D16" s="25">
        <v>2.832</v>
      </c>
      <c r="E16" s="25">
        <v>0.9242</v>
      </c>
      <c r="F16" s="25">
        <v>0.1449</v>
      </c>
      <c r="G16" s="25">
        <v>0.1623</v>
      </c>
      <c r="H16" s="25">
        <v>0.0023</v>
      </c>
      <c r="I16" s="25">
        <v>0.0344</v>
      </c>
      <c r="J16" s="25">
        <v>0.0275</v>
      </c>
      <c r="K16" s="25">
        <v>0.0445</v>
      </c>
      <c r="L16" s="25">
        <v>0.0072</v>
      </c>
      <c r="M16" s="25">
        <v>0.8797</v>
      </c>
      <c r="N16" s="25">
        <v>0.205</v>
      </c>
      <c r="O16" s="25">
        <v>0.7107</v>
      </c>
      <c r="P16" s="26">
        <v>34.6471</v>
      </c>
      <c r="Q16" s="27">
        <f>1000*P16/4.1868</f>
        <v>8275.317665042514</v>
      </c>
      <c r="R16" s="26">
        <v>38.3859</v>
      </c>
      <c r="S16" s="27">
        <f>1000*R16/4.1868</f>
        <v>9168.314703353397</v>
      </c>
      <c r="T16" s="26">
        <v>49.9713</v>
      </c>
      <c r="U16" s="30"/>
      <c r="V16" s="30"/>
      <c r="W16" s="29"/>
      <c r="X16" s="28">
        <v>0.003</v>
      </c>
      <c r="Y16" s="28">
        <v>0.0001</v>
      </c>
      <c r="Z16" s="27">
        <v>1</v>
      </c>
      <c r="AA16" s="21"/>
      <c r="AB16" s="22">
        <f t="shared" si="0"/>
        <v>100.0001</v>
      </c>
      <c r="AC16" s="6" t="str">
        <f>IF(AB16=100,"ОК"," ")</f>
        <v> </v>
      </c>
    </row>
    <row r="17" spans="2:29" s="5" customFormat="1" ht="12.75">
      <c r="B17" s="20">
        <v>5</v>
      </c>
      <c r="C17" s="25">
        <v>94.4335</v>
      </c>
      <c r="D17" s="25">
        <v>2.9579</v>
      </c>
      <c r="E17" s="25">
        <v>0.9616</v>
      </c>
      <c r="F17" s="25">
        <v>0.1473</v>
      </c>
      <c r="G17" s="25">
        <v>0.1716</v>
      </c>
      <c r="H17" s="25">
        <v>0.002</v>
      </c>
      <c r="I17" s="25">
        <v>0.0375</v>
      </c>
      <c r="J17" s="25">
        <v>0.03</v>
      </c>
      <c r="K17" s="25">
        <v>0.0583</v>
      </c>
      <c r="L17" s="25">
        <v>0.007</v>
      </c>
      <c r="M17" s="25">
        <v>0.9786</v>
      </c>
      <c r="N17" s="25">
        <v>0.2146</v>
      </c>
      <c r="O17" s="25">
        <v>0.7132</v>
      </c>
      <c r="P17" s="26">
        <v>34.6958</v>
      </c>
      <c r="Q17" s="27">
        <f>1000*P17/4.1868</f>
        <v>8286.949460208272</v>
      </c>
      <c r="R17" s="26">
        <v>38.4366</v>
      </c>
      <c r="S17" s="27">
        <f>1000*R17/4.1868</f>
        <v>9180.424190312411</v>
      </c>
      <c r="T17" s="26">
        <v>49.9489</v>
      </c>
      <c r="U17" s="28"/>
      <c r="V17" s="28"/>
      <c r="W17" s="29"/>
      <c r="X17" s="28"/>
      <c r="Y17" s="28"/>
      <c r="Z17" s="27">
        <v>14</v>
      </c>
      <c r="AA17" s="21"/>
      <c r="AB17" s="22">
        <f t="shared" si="0"/>
        <v>99.9999</v>
      </c>
      <c r="AC17" s="6" t="str">
        <f>IF(AB17=100,"ОК"," ")</f>
        <v> </v>
      </c>
    </row>
    <row r="18" spans="2:29" s="5" customFormat="1" ht="12.75">
      <c r="B18" s="20">
        <v>6</v>
      </c>
      <c r="C18" s="25">
        <v>94.3878</v>
      </c>
      <c r="D18" s="25">
        <v>2.9508</v>
      </c>
      <c r="E18" s="25">
        <v>0.9897</v>
      </c>
      <c r="F18" s="25">
        <v>0.1544</v>
      </c>
      <c r="G18" s="25">
        <v>0.185</v>
      </c>
      <c r="H18" s="25">
        <v>0.0005</v>
      </c>
      <c r="I18" s="25">
        <v>0.0416</v>
      </c>
      <c r="J18" s="25">
        <v>0.0347</v>
      </c>
      <c r="K18" s="25">
        <v>0.0988</v>
      </c>
      <c r="L18" s="25">
        <v>0.0068</v>
      </c>
      <c r="M18" s="25">
        <v>0.935</v>
      </c>
      <c r="N18" s="25">
        <v>0.2151</v>
      </c>
      <c r="O18" s="25">
        <v>0.715</v>
      </c>
      <c r="P18" s="26">
        <v>34.7986</v>
      </c>
      <c r="Q18" s="27">
        <f>1000*P18/4.1868</f>
        <v>8311.50281838158</v>
      </c>
      <c r="R18" s="26">
        <v>38.5474</v>
      </c>
      <c r="S18" s="27">
        <f>1000*R18/4.1868</f>
        <v>9206.888315658738</v>
      </c>
      <c r="T18" s="26">
        <v>50.03</v>
      </c>
      <c r="U18" s="30"/>
      <c r="V18" s="30"/>
      <c r="W18" s="29"/>
      <c r="X18" s="28"/>
      <c r="Y18" s="28"/>
      <c r="Z18" s="27">
        <v>9</v>
      </c>
      <c r="AA18" s="21"/>
      <c r="AB18" s="22">
        <f t="shared" si="0"/>
        <v>100.0002</v>
      </c>
      <c r="AC18" s="6"/>
    </row>
    <row r="19" spans="2:29" s="5" customFormat="1" ht="12.75">
      <c r="B19" s="20">
        <v>7</v>
      </c>
      <c r="C19" s="25">
        <v>94.4963</v>
      </c>
      <c r="D19" s="25">
        <v>2.9101</v>
      </c>
      <c r="E19" s="25">
        <v>0.9821</v>
      </c>
      <c r="F19" s="25">
        <v>0.1525</v>
      </c>
      <c r="G19" s="25">
        <v>0.183</v>
      </c>
      <c r="H19" s="25">
        <v>0.0005</v>
      </c>
      <c r="I19" s="25">
        <v>0.0406</v>
      </c>
      <c r="J19" s="25">
        <v>0.0336</v>
      </c>
      <c r="K19" s="25">
        <v>0.0825</v>
      </c>
      <c r="L19" s="25">
        <v>0.0064</v>
      </c>
      <c r="M19" s="25">
        <v>0.8977</v>
      </c>
      <c r="N19" s="25">
        <v>0.2148</v>
      </c>
      <c r="O19" s="25">
        <v>0.7139</v>
      </c>
      <c r="P19" s="26">
        <v>34.7705</v>
      </c>
      <c r="Q19" s="27">
        <f>1000*P19/4.1868</f>
        <v>8304.791248686348</v>
      </c>
      <c r="R19" s="26">
        <v>38.5178</v>
      </c>
      <c r="S19" s="27">
        <f>1000*R19/4.1868</f>
        <v>9199.818477118564</v>
      </c>
      <c r="T19" s="26">
        <v>50.0306</v>
      </c>
      <c r="U19" s="28"/>
      <c r="V19" s="28"/>
      <c r="W19" s="29"/>
      <c r="X19" s="28"/>
      <c r="Y19" s="28"/>
      <c r="Z19" s="27">
        <v>12</v>
      </c>
      <c r="AA19" s="21"/>
      <c r="AB19" s="22">
        <f t="shared" si="0"/>
        <v>100.00010000000002</v>
      </c>
      <c r="AC19" s="6"/>
    </row>
    <row r="20" spans="2:29" s="5" customFormat="1" ht="12.75">
      <c r="B20" s="38">
        <v>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41"/>
      <c r="R20" s="40"/>
      <c r="S20" s="41"/>
      <c r="T20" s="40"/>
      <c r="U20" s="42"/>
      <c r="V20" s="42"/>
      <c r="W20" s="46"/>
      <c r="X20" s="44"/>
      <c r="Y20" s="44"/>
      <c r="Z20" s="41">
        <v>14</v>
      </c>
      <c r="AA20" s="21"/>
      <c r="AB20" s="22">
        <f t="shared" si="0"/>
        <v>0</v>
      </c>
      <c r="AC20" s="6"/>
    </row>
    <row r="21" spans="2:29" s="5" customFormat="1" ht="12.75">
      <c r="B21" s="38">
        <v>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  <c r="Q21" s="41"/>
      <c r="R21" s="40"/>
      <c r="S21" s="41"/>
      <c r="T21" s="40"/>
      <c r="U21" s="42"/>
      <c r="V21" s="42"/>
      <c r="W21" s="43"/>
      <c r="X21" s="44"/>
      <c r="Y21" s="44"/>
      <c r="Z21" s="41">
        <v>3</v>
      </c>
      <c r="AA21" s="21"/>
      <c r="AB21" s="22">
        <f t="shared" si="0"/>
        <v>0</v>
      </c>
      <c r="AC21" s="6"/>
    </row>
    <row r="22" spans="2:29" s="5" customFormat="1" ht="12.75">
      <c r="B22" s="20">
        <v>10</v>
      </c>
      <c r="C22" s="25">
        <v>94.5219</v>
      </c>
      <c r="D22" s="25">
        <v>2.9204</v>
      </c>
      <c r="E22" s="25">
        <v>0.9841</v>
      </c>
      <c r="F22" s="25">
        <v>0.1529</v>
      </c>
      <c r="G22" s="25">
        <v>0.1823</v>
      </c>
      <c r="H22" s="25">
        <v>0.0034</v>
      </c>
      <c r="I22" s="25">
        <v>0.04</v>
      </c>
      <c r="J22" s="25">
        <v>0.0325</v>
      </c>
      <c r="K22" s="25">
        <v>0.0745</v>
      </c>
      <c r="L22" s="25">
        <v>0.0059</v>
      </c>
      <c r="M22" s="25">
        <v>0.8635</v>
      </c>
      <c r="N22" s="25">
        <v>0.2186</v>
      </c>
      <c r="O22" s="25">
        <v>0.7136</v>
      </c>
      <c r="P22" s="26">
        <v>34.7753</v>
      </c>
      <c r="Q22" s="27">
        <f>1000*P22/4.1868</f>
        <v>8305.93770899016</v>
      </c>
      <c r="R22" s="26">
        <v>38.5232</v>
      </c>
      <c r="S22" s="27">
        <f>1000*R22/4.1868</f>
        <v>9201.108244960353</v>
      </c>
      <c r="T22" s="26">
        <v>50.0466</v>
      </c>
      <c r="U22" s="30"/>
      <c r="V22" s="28"/>
      <c r="W22" s="29"/>
      <c r="X22" s="28"/>
      <c r="Y22" s="28"/>
      <c r="Z22" s="27">
        <v>28</v>
      </c>
      <c r="AA22" s="21"/>
      <c r="AB22" s="22">
        <f t="shared" si="0"/>
        <v>100</v>
      </c>
      <c r="AC22" s="6"/>
    </row>
    <row r="23" spans="2:29" s="5" customFormat="1" ht="12.75">
      <c r="B23" s="20">
        <v>11</v>
      </c>
      <c r="C23" s="25">
        <v>94.5245</v>
      </c>
      <c r="D23" s="25">
        <v>2.8957</v>
      </c>
      <c r="E23" s="25">
        <v>0.9865</v>
      </c>
      <c r="F23" s="25">
        <v>0.155</v>
      </c>
      <c r="G23" s="25">
        <v>0.1879</v>
      </c>
      <c r="H23" s="25">
        <v>0.0011</v>
      </c>
      <c r="I23" s="25">
        <v>0.0427</v>
      </c>
      <c r="J23" s="25">
        <v>0.0361</v>
      </c>
      <c r="K23" s="25">
        <v>0.0762</v>
      </c>
      <c r="L23" s="25">
        <v>0.0047</v>
      </c>
      <c r="M23" s="25">
        <v>0.872</v>
      </c>
      <c r="N23" s="25">
        <v>0.2177</v>
      </c>
      <c r="O23" s="25">
        <v>0.7138</v>
      </c>
      <c r="P23" s="26">
        <v>34.7802</v>
      </c>
      <c r="Q23" s="27">
        <f>1000*P23/4.1868</f>
        <v>8307.108053883634</v>
      </c>
      <c r="R23" s="26">
        <v>38.5285</v>
      </c>
      <c r="S23" s="27">
        <f>1000*R23/4.1868</f>
        <v>9202.374128212477</v>
      </c>
      <c r="T23" s="26">
        <v>50.047</v>
      </c>
      <c r="U23" s="30"/>
      <c r="V23" s="28"/>
      <c r="W23" s="29" t="s">
        <v>55</v>
      </c>
      <c r="X23" s="28"/>
      <c r="Y23" s="28"/>
      <c r="Z23" s="27">
        <v>29</v>
      </c>
      <c r="AA23" s="21"/>
      <c r="AB23" s="22">
        <f t="shared" si="0"/>
        <v>100.0001</v>
      </c>
      <c r="AC23" s="6"/>
    </row>
    <row r="24" spans="2:29" s="5" customFormat="1" ht="12.75">
      <c r="B24" s="20">
        <v>12</v>
      </c>
      <c r="C24" s="25">
        <v>94.5823</v>
      </c>
      <c r="D24" s="25">
        <v>2.8866</v>
      </c>
      <c r="E24" s="25">
        <v>0.9797</v>
      </c>
      <c r="F24" s="25">
        <v>0.1516</v>
      </c>
      <c r="G24" s="25">
        <v>0.1821</v>
      </c>
      <c r="H24" s="25">
        <v>0.0014</v>
      </c>
      <c r="I24" s="25">
        <v>0.0403</v>
      </c>
      <c r="J24" s="25">
        <v>0.0331</v>
      </c>
      <c r="K24" s="25">
        <v>0.067</v>
      </c>
      <c r="L24" s="25">
        <v>0.0049</v>
      </c>
      <c r="M24" s="25">
        <v>0.854</v>
      </c>
      <c r="N24" s="25">
        <v>0.2171</v>
      </c>
      <c r="O24" s="25">
        <v>0.7131</v>
      </c>
      <c r="P24" s="26">
        <v>34.7561</v>
      </c>
      <c r="Q24" s="27">
        <f>1000*P24/4.1868</f>
        <v>8301.351867774913</v>
      </c>
      <c r="R24" s="26">
        <v>38.5029</v>
      </c>
      <c r="S24" s="27">
        <f>1000*R24/4.1868</f>
        <v>9196.259673258812</v>
      </c>
      <c r="T24" s="26">
        <v>50.0411</v>
      </c>
      <c r="U24" s="28"/>
      <c r="V24" s="28"/>
      <c r="W24" s="29"/>
      <c r="X24" s="28"/>
      <c r="Y24" s="28"/>
      <c r="Z24" s="27">
        <v>15</v>
      </c>
      <c r="AA24" s="21"/>
      <c r="AB24" s="22">
        <f t="shared" si="0"/>
        <v>100.00010000000002</v>
      </c>
      <c r="AC24" s="6"/>
    </row>
    <row r="25" spans="2:29" s="5" customFormat="1" ht="12.75">
      <c r="B25" s="20">
        <v>13</v>
      </c>
      <c r="C25" s="25">
        <v>94.4457</v>
      </c>
      <c r="D25" s="25">
        <v>2.9206</v>
      </c>
      <c r="E25" s="25">
        <v>0.9889</v>
      </c>
      <c r="F25" s="25">
        <v>0.1537</v>
      </c>
      <c r="G25" s="25">
        <v>0.1859</v>
      </c>
      <c r="H25" s="25">
        <v>0.0009</v>
      </c>
      <c r="I25" s="25">
        <v>0.0424</v>
      </c>
      <c r="J25" s="25">
        <v>0.0358</v>
      </c>
      <c r="K25" s="25">
        <v>0.1053</v>
      </c>
      <c r="L25" s="25">
        <v>0.0052</v>
      </c>
      <c r="M25" s="25">
        <v>0.9005</v>
      </c>
      <c r="N25" s="25">
        <v>0.2149</v>
      </c>
      <c r="O25" s="25">
        <v>0.7149</v>
      </c>
      <c r="P25" s="26">
        <v>34.8135</v>
      </c>
      <c r="Q25" s="27">
        <f>1000*P25/4.1868</f>
        <v>8315.06162224133</v>
      </c>
      <c r="R25" s="26">
        <v>38.5638</v>
      </c>
      <c r="S25" s="27">
        <f>1000*R25/4.1868</f>
        <v>9210.80538836343</v>
      </c>
      <c r="T25" s="26">
        <v>50.0554</v>
      </c>
      <c r="U25" s="30"/>
      <c r="V25" s="30"/>
      <c r="W25" s="29"/>
      <c r="X25" s="28"/>
      <c r="Y25" s="28"/>
      <c r="Z25" s="27">
        <v>40</v>
      </c>
      <c r="AA25" s="21"/>
      <c r="AB25" s="22">
        <f t="shared" si="0"/>
        <v>99.9998</v>
      </c>
      <c r="AC25" s="6"/>
    </row>
    <row r="26" spans="2:29" s="5" customFormat="1" ht="12.75">
      <c r="B26" s="38">
        <v>14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0"/>
      <c r="S26" s="41"/>
      <c r="T26" s="40"/>
      <c r="U26" s="42"/>
      <c r="V26" s="44"/>
      <c r="W26" s="46"/>
      <c r="X26" s="44"/>
      <c r="Y26" s="44"/>
      <c r="Z26" s="41">
        <v>16</v>
      </c>
      <c r="AA26" s="21"/>
      <c r="AB26" s="22">
        <f t="shared" si="0"/>
        <v>0</v>
      </c>
      <c r="AC26" s="6"/>
    </row>
    <row r="27" spans="2:29" s="5" customFormat="1" ht="12.75">
      <c r="B27" s="38">
        <v>15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40"/>
      <c r="Q27" s="41"/>
      <c r="R27" s="40"/>
      <c r="S27" s="41"/>
      <c r="T27" s="40"/>
      <c r="U27" s="44"/>
      <c r="V27" s="44"/>
      <c r="W27" s="46"/>
      <c r="X27" s="44"/>
      <c r="Y27" s="44"/>
      <c r="Z27" s="41">
        <v>19</v>
      </c>
      <c r="AA27" s="21"/>
      <c r="AB27" s="22">
        <f t="shared" si="0"/>
        <v>0</v>
      </c>
      <c r="AC27" s="6" t="str">
        <f>IF(AB27=100,"ОК"," ")</f>
        <v> </v>
      </c>
    </row>
    <row r="28" spans="2:29" s="5" customFormat="1" ht="12.75">
      <c r="B28" s="47">
        <v>16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0"/>
      <c r="S28" s="41"/>
      <c r="T28" s="40"/>
      <c r="U28" s="44"/>
      <c r="V28" s="44"/>
      <c r="W28" s="48"/>
      <c r="X28" s="44"/>
      <c r="Y28" s="44"/>
      <c r="Z28" s="41">
        <v>71</v>
      </c>
      <c r="AA28" s="21"/>
      <c r="AB28" s="22">
        <f>SUM(C28:N28)</f>
        <v>0</v>
      </c>
      <c r="AC28" s="6" t="str">
        <f>IF(AB28=100,"ОК"," ")</f>
        <v> </v>
      </c>
    </row>
    <row r="29" spans="2:29" s="5" customFormat="1" ht="12.75">
      <c r="B29" s="7">
        <v>17</v>
      </c>
      <c r="C29" s="25">
        <v>94.4895</v>
      </c>
      <c r="D29" s="25">
        <v>2.9373</v>
      </c>
      <c r="E29" s="25">
        <v>0.9944</v>
      </c>
      <c r="F29" s="25">
        <v>0.153</v>
      </c>
      <c r="G29" s="25">
        <v>0.1833</v>
      </c>
      <c r="H29" s="25">
        <v>0.0006</v>
      </c>
      <c r="I29" s="25">
        <v>0.0395</v>
      </c>
      <c r="J29" s="25">
        <v>0.0323</v>
      </c>
      <c r="K29" s="25">
        <v>0.08</v>
      </c>
      <c r="L29" s="25">
        <v>0.0054</v>
      </c>
      <c r="M29" s="25">
        <v>0.8638</v>
      </c>
      <c r="N29" s="25">
        <v>0.221</v>
      </c>
      <c r="O29" s="25">
        <v>0.714</v>
      </c>
      <c r="P29" s="26">
        <v>34.7886</v>
      </c>
      <c r="Q29" s="27">
        <f>1000*P29/4.1868</f>
        <v>8309.114359415307</v>
      </c>
      <c r="R29" s="26">
        <v>38.5375</v>
      </c>
      <c r="S29" s="27">
        <f>1000*R29/4.1868</f>
        <v>9204.523741282124</v>
      </c>
      <c r="T29" s="26">
        <v>50.0531</v>
      </c>
      <c r="U29" s="28"/>
      <c r="V29" s="28"/>
      <c r="W29" s="31"/>
      <c r="X29" s="28"/>
      <c r="Y29" s="28"/>
      <c r="Z29" s="27">
        <v>57</v>
      </c>
      <c r="AA29" s="21"/>
      <c r="AB29" s="22">
        <f>SUM(C29:N29)</f>
        <v>100.00010000000002</v>
      </c>
      <c r="AC29" s="6" t="str">
        <f>IF(AB29=100,"ОК"," ")</f>
        <v> </v>
      </c>
    </row>
    <row r="30" spans="2:29" s="5" customFormat="1" ht="12.75">
      <c r="B30" s="7">
        <v>18</v>
      </c>
      <c r="C30" s="25">
        <v>94.3192</v>
      </c>
      <c r="D30" s="25">
        <v>2.9676</v>
      </c>
      <c r="E30" s="25">
        <v>1.0347</v>
      </c>
      <c r="F30" s="25">
        <v>0.1639</v>
      </c>
      <c r="G30" s="25">
        <v>0.2034</v>
      </c>
      <c r="H30" s="25">
        <v>0.0007</v>
      </c>
      <c r="I30" s="25">
        <v>0.0478</v>
      </c>
      <c r="J30" s="25">
        <v>0.0412</v>
      </c>
      <c r="K30" s="25">
        <v>0.1184</v>
      </c>
      <c r="L30" s="25">
        <v>0.0056</v>
      </c>
      <c r="M30" s="25">
        <v>0.8743</v>
      </c>
      <c r="N30" s="25">
        <v>0.2233</v>
      </c>
      <c r="O30" s="25">
        <v>0.7168</v>
      </c>
      <c r="P30" s="26">
        <v>34.9047</v>
      </c>
      <c r="Q30" s="27">
        <f>1000*P30/4.1868</f>
        <v>8336.844368013757</v>
      </c>
      <c r="R30" s="26">
        <v>38.6617</v>
      </c>
      <c r="S30" s="27">
        <f>1000*R30/4.1868</f>
        <v>9234.188401643261</v>
      </c>
      <c r="T30" s="26">
        <v>50.1159</v>
      </c>
      <c r="U30" s="28"/>
      <c r="V30" s="28"/>
      <c r="W30" s="31"/>
      <c r="X30" s="28"/>
      <c r="Y30" s="28"/>
      <c r="Z30" s="27">
        <v>190</v>
      </c>
      <c r="AA30" s="21"/>
      <c r="AB30" s="22">
        <f>SUM(C30:N30)</f>
        <v>100.00009999999999</v>
      </c>
      <c r="AC30" s="6"/>
    </row>
    <row r="31" spans="2:29" s="5" customFormat="1" ht="12.75">
      <c r="B31" s="7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7"/>
      <c r="R31" s="26"/>
      <c r="S31" s="27"/>
      <c r="T31" s="26"/>
      <c r="U31" s="28">
        <v>-16.7</v>
      </c>
      <c r="V31" s="28">
        <v>-8.6</v>
      </c>
      <c r="W31" s="31"/>
      <c r="X31" s="28"/>
      <c r="Y31" s="28"/>
      <c r="Z31" s="27">
        <v>131</v>
      </c>
      <c r="AA31" s="21"/>
      <c r="AB31" s="22">
        <f>SUM(C31:N31)</f>
        <v>0</v>
      </c>
      <c r="AC31" s="6"/>
    </row>
    <row r="32" spans="2:29" s="5" customFormat="1" ht="12.75">
      <c r="B32" s="7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7"/>
      <c r="R32" s="26"/>
      <c r="S32" s="27"/>
      <c r="T32" s="26"/>
      <c r="U32" s="30">
        <v>-17.7</v>
      </c>
      <c r="V32" s="30">
        <v>-7.8</v>
      </c>
      <c r="W32" s="29"/>
      <c r="X32" s="28"/>
      <c r="Y32" s="28"/>
      <c r="Z32" s="27">
        <v>131</v>
      </c>
      <c r="AA32" s="21"/>
      <c r="AB32" s="22">
        <f t="shared" si="0"/>
        <v>0</v>
      </c>
      <c r="AC32" s="6"/>
    </row>
    <row r="33" spans="2:29" s="5" customFormat="1" ht="12.75">
      <c r="B33" s="7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7"/>
      <c r="R33" s="26"/>
      <c r="S33" s="27"/>
      <c r="T33" s="26"/>
      <c r="U33" s="30">
        <v>-17.5</v>
      </c>
      <c r="V33" s="30">
        <v>-7.1</v>
      </c>
      <c r="W33" s="29"/>
      <c r="X33" s="28"/>
      <c r="Y33" s="25"/>
      <c r="Z33" s="27">
        <v>109</v>
      </c>
      <c r="AA33" s="21"/>
      <c r="AB33" s="22">
        <f t="shared" si="0"/>
        <v>0</v>
      </c>
      <c r="AC33" s="6"/>
    </row>
    <row r="34" spans="2:29" s="5" customFormat="1" ht="12.75">
      <c r="B34" s="47">
        <v>22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41"/>
      <c r="R34" s="40"/>
      <c r="S34" s="41"/>
      <c r="T34" s="40"/>
      <c r="U34" s="42"/>
      <c r="V34" s="42"/>
      <c r="W34" s="46"/>
      <c r="X34" s="44"/>
      <c r="Y34" s="44"/>
      <c r="Z34" s="41">
        <v>163</v>
      </c>
      <c r="AA34" s="21"/>
      <c r="AB34" s="22">
        <f t="shared" si="0"/>
        <v>0</v>
      </c>
      <c r="AC34" s="6"/>
    </row>
    <row r="35" spans="2:29" s="5" customFormat="1" ht="12.75">
      <c r="B35" s="47">
        <v>23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/>
      <c r="Q35" s="41"/>
      <c r="R35" s="40"/>
      <c r="S35" s="41"/>
      <c r="T35" s="40"/>
      <c r="U35" s="42"/>
      <c r="V35" s="42"/>
      <c r="W35" s="46"/>
      <c r="X35" s="44"/>
      <c r="Y35" s="44"/>
      <c r="Z35" s="41">
        <v>188</v>
      </c>
      <c r="AA35" s="21"/>
      <c r="AB35" s="22">
        <f t="shared" si="0"/>
        <v>0</v>
      </c>
      <c r="AC35" s="6"/>
    </row>
    <row r="36" spans="2:29" s="5" customFormat="1" ht="12.75">
      <c r="B36" s="7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7"/>
      <c r="R36" s="26"/>
      <c r="S36" s="27"/>
      <c r="T36" s="26"/>
      <c r="U36" s="30">
        <v>-13.6</v>
      </c>
      <c r="V36" s="28">
        <v>-2.4</v>
      </c>
      <c r="W36" s="29"/>
      <c r="X36" s="28"/>
      <c r="Y36" s="28"/>
      <c r="Z36" s="27">
        <v>245</v>
      </c>
      <c r="AA36" s="21"/>
      <c r="AB36" s="22">
        <f t="shared" si="0"/>
        <v>0</v>
      </c>
      <c r="AC36" s="6" t="str">
        <f>IF(AB36=100,"ОК"," ")</f>
        <v> </v>
      </c>
    </row>
    <row r="37" spans="2:29" s="5" customFormat="1" ht="12.75">
      <c r="B37" s="7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7"/>
      <c r="R37" s="26"/>
      <c r="S37" s="27"/>
      <c r="T37" s="26"/>
      <c r="U37" s="30">
        <v>-17.4</v>
      </c>
      <c r="V37" s="30">
        <v>-3.8</v>
      </c>
      <c r="W37" s="29"/>
      <c r="X37" s="28"/>
      <c r="Y37" s="28"/>
      <c r="Z37" s="27">
        <v>270</v>
      </c>
      <c r="AA37" s="21"/>
      <c r="AB37" s="22">
        <f t="shared" si="0"/>
        <v>0</v>
      </c>
      <c r="AC37" s="6" t="str">
        <f>IF(AB37=100,"ОК"," ")</f>
        <v> </v>
      </c>
    </row>
    <row r="38" spans="2:29" s="5" customFormat="1" ht="12.75">
      <c r="B38" s="7">
        <v>26</v>
      </c>
      <c r="C38" s="25">
        <v>93.9322</v>
      </c>
      <c r="D38" s="25">
        <v>2.9857</v>
      </c>
      <c r="E38" s="25">
        <v>1.1668</v>
      </c>
      <c r="F38" s="25">
        <v>0.157</v>
      </c>
      <c r="G38" s="25">
        <v>0.206</v>
      </c>
      <c r="H38" s="25">
        <v>0.0003</v>
      </c>
      <c r="I38" s="25">
        <v>0.0226</v>
      </c>
      <c r="J38" s="25">
        <v>0.0261</v>
      </c>
      <c r="K38" s="25">
        <v>0.0485</v>
      </c>
      <c r="L38" s="25">
        <v>0.0045</v>
      </c>
      <c r="M38" s="25">
        <v>1.178</v>
      </c>
      <c r="N38" s="25">
        <v>0.2724</v>
      </c>
      <c r="O38" s="25">
        <v>0.7174</v>
      </c>
      <c r="P38" s="26">
        <v>34.7246</v>
      </c>
      <c r="Q38" s="27">
        <f>1000*P38/4.1868</f>
        <v>8293.828222031147</v>
      </c>
      <c r="R38" s="26">
        <v>38.4642</v>
      </c>
      <c r="S38" s="27">
        <f>1000*R38/4.1868</f>
        <v>9187.016337059329</v>
      </c>
      <c r="T38" s="26">
        <v>49.8374</v>
      </c>
      <c r="U38" s="30">
        <v>-16.2</v>
      </c>
      <c r="V38" s="30">
        <v>-3.5</v>
      </c>
      <c r="W38" s="29" t="s">
        <v>55</v>
      </c>
      <c r="X38" s="28">
        <v>0.004</v>
      </c>
      <c r="Y38" s="28">
        <v>0.0002</v>
      </c>
      <c r="Z38" s="27">
        <v>264</v>
      </c>
      <c r="AA38" s="21"/>
      <c r="AB38" s="22">
        <f t="shared" si="0"/>
        <v>100.00009999999997</v>
      </c>
      <c r="AC38" s="6" t="str">
        <f>IF(AB38=100,"ОК"," ")</f>
        <v> </v>
      </c>
    </row>
    <row r="39" spans="2:29" s="5" customFormat="1" ht="12.75">
      <c r="B39" s="7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7"/>
      <c r="R39" s="26"/>
      <c r="S39" s="27"/>
      <c r="T39" s="26"/>
      <c r="U39" s="30">
        <v>-16.8</v>
      </c>
      <c r="V39" s="30">
        <v>-3.7</v>
      </c>
      <c r="W39" s="29"/>
      <c r="X39" s="31"/>
      <c r="Y39" s="31"/>
      <c r="Z39" s="34">
        <v>268</v>
      </c>
      <c r="AA39" s="21"/>
      <c r="AB39" s="22">
        <f t="shared" si="0"/>
        <v>0</v>
      </c>
      <c r="AC39" s="6" t="str">
        <f>IF(AB39=100,"ОК"," ")</f>
        <v> </v>
      </c>
    </row>
    <row r="40" spans="2:29" s="5" customFormat="1" ht="12.75">
      <c r="B40" s="7">
        <v>28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7"/>
      <c r="R40" s="26"/>
      <c r="S40" s="27"/>
      <c r="T40" s="26"/>
      <c r="U40" s="30">
        <v>-20.2</v>
      </c>
      <c r="V40" s="30">
        <v>-6.3</v>
      </c>
      <c r="W40" s="29"/>
      <c r="X40" s="31"/>
      <c r="Y40" s="31"/>
      <c r="Z40" s="27">
        <v>298</v>
      </c>
      <c r="AA40" s="21"/>
      <c r="AB40" s="22">
        <f t="shared" si="0"/>
        <v>0</v>
      </c>
      <c r="AC40" s="6"/>
    </row>
    <row r="41" spans="2:29" s="5" customFormat="1" ht="12.75">
      <c r="B41" s="47">
        <v>29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41"/>
      <c r="R41" s="40"/>
      <c r="S41" s="41"/>
      <c r="T41" s="40"/>
      <c r="U41" s="42"/>
      <c r="V41" s="42"/>
      <c r="W41" s="45"/>
      <c r="X41" s="48"/>
      <c r="Y41" s="48"/>
      <c r="Z41" s="41">
        <v>310</v>
      </c>
      <c r="AA41" s="21"/>
      <c r="AB41" s="22">
        <f t="shared" si="0"/>
        <v>0</v>
      </c>
      <c r="AC41" s="6"/>
    </row>
    <row r="42" spans="2:29" s="5" customFormat="1" ht="12.75">
      <c r="B42" s="49">
        <v>30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40"/>
      <c r="Q42" s="41"/>
      <c r="R42" s="40"/>
      <c r="S42" s="41"/>
      <c r="T42" s="40"/>
      <c r="U42" s="42"/>
      <c r="V42" s="42"/>
      <c r="W42" s="46"/>
      <c r="X42" s="48"/>
      <c r="Y42" s="48"/>
      <c r="Z42" s="50">
        <v>280</v>
      </c>
      <c r="AA42" s="21"/>
      <c r="AB42" s="22">
        <f t="shared" si="0"/>
        <v>0</v>
      </c>
      <c r="AC42" s="6" t="str">
        <f>IF(AB42=100,"ОК"," ")</f>
        <v> </v>
      </c>
    </row>
    <row r="43" spans="2:29" s="5" customFormat="1" ht="12" customHeight="1">
      <c r="B43" s="37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7"/>
      <c r="R43" s="26"/>
      <c r="S43" s="27"/>
      <c r="T43" s="26"/>
      <c r="U43" s="30">
        <v>-17.5</v>
      </c>
      <c r="V43" s="30">
        <v>-1.7</v>
      </c>
      <c r="W43" s="31"/>
      <c r="X43" s="31"/>
      <c r="Y43" s="31"/>
      <c r="Z43" s="34">
        <v>275</v>
      </c>
      <c r="AA43" s="21"/>
      <c r="AB43" s="22">
        <f t="shared" si="0"/>
        <v>0</v>
      </c>
      <c r="AC43" s="6" t="str">
        <f>IF(AB43=100,"ОК"," ")</f>
        <v> </v>
      </c>
    </row>
    <row r="44" spans="2:30" ht="12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32"/>
      <c r="Z44" s="36">
        <f>SUM(Z13:Z43)</f>
        <v>3490</v>
      </c>
      <c r="AA44" s="1"/>
      <c r="AB44" s="23"/>
      <c r="AC44" s="3"/>
      <c r="AD44"/>
    </row>
    <row r="45" spans="2:28" ht="12.75">
      <c r="B45" s="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8"/>
      <c r="R45" s="18"/>
      <c r="S45" s="18"/>
      <c r="T45" s="18"/>
      <c r="U45" s="18"/>
      <c r="V45" s="18"/>
      <c r="W45" s="18"/>
      <c r="X45" s="18"/>
      <c r="Y45" s="18"/>
      <c r="Z45" s="1"/>
      <c r="AA45" s="1"/>
      <c r="AB45" s="1"/>
    </row>
    <row r="46" spans="2:28" ht="12.75">
      <c r="B46" s="1"/>
      <c r="C46" s="17" t="s">
        <v>52</v>
      </c>
      <c r="D46" s="17"/>
      <c r="E46" s="17"/>
      <c r="F46" s="17"/>
      <c r="G46" s="17"/>
      <c r="H46" s="17"/>
      <c r="I46" s="17"/>
      <c r="J46" s="17"/>
      <c r="K46" s="17"/>
      <c r="L46" s="17" t="s">
        <v>53</v>
      </c>
      <c r="M46" s="17"/>
      <c r="N46" s="17"/>
      <c r="O46" s="17"/>
      <c r="P46" s="17"/>
      <c r="Q46" s="17"/>
      <c r="R46" s="17" t="s">
        <v>50</v>
      </c>
      <c r="S46" s="17"/>
      <c r="T46" s="35"/>
      <c r="U46" s="1"/>
      <c r="V46" s="1"/>
      <c r="W46" s="1"/>
      <c r="X46" s="1"/>
      <c r="Y46" s="1"/>
      <c r="Z46" s="1"/>
      <c r="AA46" s="1"/>
      <c r="AB46" s="1"/>
    </row>
    <row r="47" spans="2:28" ht="12.75">
      <c r="B47" s="1"/>
      <c r="C47" s="1" t="s">
        <v>35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2" t="s">
        <v>1</v>
      </c>
      <c r="P47" s="1"/>
      <c r="Q47" s="1"/>
      <c r="R47" s="2" t="s">
        <v>2</v>
      </c>
      <c r="S47" s="1"/>
      <c r="T47" s="1"/>
      <c r="U47" s="2"/>
      <c r="V47" s="2"/>
      <c r="W47" s="1"/>
      <c r="X47" s="1"/>
      <c r="Y47" s="1"/>
      <c r="Z47" s="1"/>
      <c r="AA47" s="1"/>
      <c r="AB47" s="1"/>
    </row>
    <row r="48" spans="2:28" ht="12.75">
      <c r="B48" s="1"/>
      <c r="C48" s="17" t="s">
        <v>46</v>
      </c>
      <c r="D48" s="17"/>
      <c r="E48" s="17"/>
      <c r="F48" s="17"/>
      <c r="G48" s="17"/>
      <c r="H48" s="17"/>
      <c r="I48" s="17"/>
      <c r="J48" s="17"/>
      <c r="K48" s="17"/>
      <c r="L48" s="17" t="s">
        <v>47</v>
      </c>
      <c r="M48" s="17"/>
      <c r="N48" s="17"/>
      <c r="O48" s="33"/>
      <c r="P48" s="17"/>
      <c r="Q48" s="17"/>
      <c r="R48" s="17" t="s">
        <v>50</v>
      </c>
      <c r="S48" s="17"/>
      <c r="T48" s="35"/>
      <c r="U48" s="2"/>
      <c r="V48" s="2"/>
      <c r="W48" s="1"/>
      <c r="X48" s="1"/>
      <c r="Y48" s="1"/>
      <c r="Z48" s="1"/>
      <c r="AA48" s="1"/>
      <c r="AB48" s="1"/>
    </row>
    <row r="49" spans="2:28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2" t="s">
        <v>1</v>
      </c>
      <c r="P49" s="1"/>
      <c r="Q49" s="1"/>
      <c r="R49" s="2" t="s">
        <v>2</v>
      </c>
      <c r="S49" s="1"/>
      <c r="T49" s="1"/>
      <c r="U49" s="2"/>
      <c r="V49" s="2"/>
      <c r="W49" s="1"/>
      <c r="X49" s="1"/>
      <c r="Y49" s="1"/>
      <c r="Z49" s="1"/>
      <c r="AA49" s="1"/>
      <c r="AB49" s="1"/>
    </row>
    <row r="50" spans="2:28" ht="18" customHeight="1">
      <c r="B50" s="1"/>
      <c r="C50" s="17" t="s">
        <v>48</v>
      </c>
      <c r="D50" s="17"/>
      <c r="E50" s="17"/>
      <c r="F50" s="17"/>
      <c r="G50" s="17"/>
      <c r="H50" s="17"/>
      <c r="I50" s="17"/>
      <c r="J50" s="17"/>
      <c r="K50" s="17"/>
      <c r="L50" s="17" t="s">
        <v>49</v>
      </c>
      <c r="M50" s="17"/>
      <c r="N50" s="17"/>
      <c r="O50" s="17"/>
      <c r="P50" s="17"/>
      <c r="Q50" s="17"/>
      <c r="R50" s="17" t="s">
        <v>50</v>
      </c>
      <c r="S50" s="17"/>
      <c r="T50" s="35"/>
      <c r="U50" s="1"/>
      <c r="V50" s="1"/>
      <c r="W50" s="1"/>
      <c r="X50" s="1"/>
      <c r="Y50" s="1"/>
      <c r="Z50" s="1"/>
      <c r="AA50" s="1"/>
      <c r="AB50" s="1"/>
    </row>
    <row r="51" spans="2:28" ht="12.75">
      <c r="B51" s="1"/>
      <c r="C51" s="1" t="s">
        <v>36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1"/>
      <c r="O51" s="2" t="s">
        <v>1</v>
      </c>
      <c r="P51" s="1"/>
      <c r="Q51" s="1"/>
      <c r="R51" s="2" t="s">
        <v>2</v>
      </c>
      <c r="S51" s="1"/>
      <c r="T51" s="1"/>
      <c r="U51" s="2"/>
      <c r="V51" s="2"/>
      <c r="W51" s="1"/>
      <c r="X51" s="1"/>
      <c r="Y51" s="1"/>
      <c r="Z51" s="1"/>
      <c r="AA51" s="1"/>
      <c r="AB51" s="1"/>
    </row>
    <row r="53" spans="3:26" ht="12.7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</sheetData>
  <sheetProtection/>
  <mergeCells count="32">
    <mergeCell ref="C6:AB6"/>
    <mergeCell ref="X9:X12"/>
    <mergeCell ref="Z9:Z12"/>
    <mergeCell ref="I10:I12"/>
    <mergeCell ref="K10:K12"/>
    <mergeCell ref="J10:J12"/>
    <mergeCell ref="Y9:Y12"/>
    <mergeCell ref="S10:S12"/>
    <mergeCell ref="N10:N12"/>
    <mergeCell ref="C9:N9"/>
    <mergeCell ref="W2:Z2"/>
    <mergeCell ref="B7:Z7"/>
    <mergeCell ref="B8:Z8"/>
    <mergeCell ref="D10:D12"/>
    <mergeCell ref="C10:C12"/>
    <mergeCell ref="L10:L12"/>
    <mergeCell ref="B44:X44"/>
    <mergeCell ref="U9:U12"/>
    <mergeCell ref="V9:V12"/>
    <mergeCell ref="B9:B12"/>
    <mergeCell ref="P10:P12"/>
    <mergeCell ref="E10:E12"/>
    <mergeCell ref="O9:T9"/>
    <mergeCell ref="W9:W12"/>
    <mergeCell ref="F10:F12"/>
    <mergeCell ref="G10:G12"/>
    <mergeCell ref="T10:T12"/>
    <mergeCell ref="O10:O12"/>
    <mergeCell ref="Q10:Q12"/>
    <mergeCell ref="H10:H12"/>
    <mergeCell ref="M10:M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Рекунович Валентина Владимировна</cp:lastModifiedBy>
  <cp:lastPrinted>2016-10-03T05:30:45Z</cp:lastPrinted>
  <dcterms:created xsi:type="dcterms:W3CDTF">2010-01-29T08:37:16Z</dcterms:created>
  <dcterms:modified xsi:type="dcterms:W3CDTF">2016-11-01T06:44:05Z</dcterms:modified>
  <cp:category/>
  <cp:version/>
  <cp:contentType/>
  <cp:contentStatus/>
</cp:coreProperties>
</file>