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Паспорт" sheetId="1" r:id="rId1"/>
    <sheet name="Додаток 1" sheetId="2" r:id="rId2"/>
    <sheet name="Додаток2" sheetId="3" r:id="rId3"/>
  </sheets>
  <definedNames>
    <definedName name="_Hlk21234135" localSheetId="1">'Додаток 1'!$C$18</definedName>
    <definedName name="_Hlk21234135" localSheetId="0">'Паспорт'!$C$22</definedName>
    <definedName name="OLE_LINK2" localSheetId="1">'Додаток 1'!#REF!</definedName>
    <definedName name="OLE_LINK2" localSheetId="0">'Паспорт'!$Y$17</definedName>
    <definedName name="OLE_LINK3" localSheetId="1">'Додаток 1'!#REF!</definedName>
    <definedName name="OLE_LINK3" localSheetId="0">'Паспорт'!#REF!</definedName>
    <definedName name="OLE_LINK5" localSheetId="1">'Додаток 1'!#REF!</definedName>
    <definedName name="OLE_LINK5" localSheetId="0">'Паспорт'!#REF!</definedName>
    <definedName name="_xlnm.Print_Area" localSheetId="1">'Додаток 1'!$A$1:$J$53</definedName>
    <definedName name="_xlnm.Print_Area" localSheetId="2">'Додаток2'!$A$1:$N$56</definedName>
    <definedName name="_xlnm.Print_Area" localSheetId="0">'Паспорт'!$A$1:$Y$58</definedName>
  </definedNames>
  <calcPr fullCalcOnLoad="1"/>
</workbook>
</file>

<file path=xl/sharedStrings.xml><?xml version="1.0" encoding="utf-8"?>
<sst xmlns="http://schemas.openxmlformats.org/spreadsheetml/2006/main" count="116" uniqueCount="86">
  <si>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</si>
  <si>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</si>
  <si>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</si>
  <si>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</si>
  <si>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</si>
  <si>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</si>
  <si>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</si>
  <si>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</si>
  <si>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</si>
  <si>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</si>
  <si>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</si>
  <si>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</si>
  <si>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</si>
  <si>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</si>
  <si>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</si>
  <si>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</si>
  <si>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</si>
  <si>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</si>
  <si>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</si>
  <si>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</si>
  <si>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</si>
  <si>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</si>
  <si>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</si>
  <si>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</si>
  <si>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</si>
  <si>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</si>
  <si>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</si>
  <si>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</si>
  <si>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</si>
  <si>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</si>
  <si>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</si>
  <si>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</si>
  <si>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</si>
  <si>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</si>
  <si>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</si>
  <si>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</si>
  <si>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</si>
  <si>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</si>
  <si>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</si>
  <si>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</si>
  <si>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</si>
  <si>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</si>
  <si>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</si>
  <si>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</si>
  <si>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 xml:space="preserve">Дніпропетровський ПМ Запорізького ЛВУМГ </t>
  </si>
  <si>
    <t>Інженер провідний дільниці служби ГВ та М</t>
  </si>
  <si>
    <t>М.В.Коломоєць</t>
  </si>
  <si>
    <t>ГРС №7 м. Дніпропетровськ</t>
  </si>
  <si>
    <t>ГРС Придніпровська</t>
  </si>
  <si>
    <t>ГРС Красноармійська</t>
  </si>
  <si>
    <t>ГРС Аеропорт</t>
  </si>
  <si>
    <t>ГРС За мир</t>
  </si>
  <si>
    <t xml:space="preserve">Краснопільський п/м Запорізьке ЛВУМГ </t>
  </si>
  <si>
    <t>Свідоцтво про атестацію № ПЧ 07-0/1548-2015 дійсне до  10.06.2018р.</t>
  </si>
  <si>
    <t>Дереновський О.Б.</t>
  </si>
  <si>
    <t xml:space="preserve">  прізвище</t>
  </si>
  <si>
    <t>ГРС с. Любимівка</t>
  </si>
  <si>
    <t>ГРС №1 м.Новомосковськ</t>
  </si>
  <si>
    <t>ГРС с. Октябрське (Енгельса)</t>
  </si>
  <si>
    <t>ГРС-м.Павлоград</t>
  </si>
  <si>
    <t>ГРС с.Тернівка</t>
  </si>
  <si>
    <t>ГРС с. Булахівка</t>
  </si>
  <si>
    <t>ГРС с. Вербки</t>
  </si>
  <si>
    <t>Завідувач лабораторії</t>
  </si>
  <si>
    <t xml:space="preserve">          переданого Запорізьким ЛВУМГ  та прийнятого ПАТ "Дніпропетровськгаз" по </t>
  </si>
  <si>
    <t xml:space="preserve">Заступник начальника  Запорізького    ЛВУМГ  </t>
  </si>
  <si>
    <t>Чмир О.Г.</t>
  </si>
  <si>
    <t>,</t>
  </si>
  <si>
    <t>відсутні</t>
  </si>
  <si>
    <t>&lt; 0,0001</t>
  </si>
  <si>
    <r>
      <t xml:space="preserve">  переданого Запорізьким ЛВУМГ  та прийнятого ПАТ "Дніпрогаз", ПАТ " Дніпропетровськгаз" :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</si>
  <si>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ГРС ПТФ "За мир"</t>
    </r>
    <r>
      <rPr>
        <sz val="10"/>
        <rFont val="Arial"/>
        <family val="2"/>
      </rPr>
      <t xml:space="preserve">, по ГРС  7 м. Дніпропетровськ  (за период  з   01.10.2016   по   06.10.2016),  ГРС  "Придніпровська", ГРС  "Красноармійська", ГРС "Аеропорт",  ГРС № 1 м. Новомосковськ, ГРС с. Вербки,  </t>
    </r>
  </si>
  <si>
    <t>ГРС с. Попасне, ГРС м. Тернівка, ГРС м. Павлоград,  ГРС с. Булахівка,  (Енгельса), ГРС с. Синельникове, , ГРС смт. Юр'ївка, ГРС смт. Петропавлівка, ГРС смт. Межова, ГРС смт. Водолазьке, ГРС с. Синельникове,</t>
  </si>
  <si>
    <t xml:space="preserve">ГРС с. Октябрське , ГРС с. Любимівка з газопроводу   ШДО-ШДКРІ  за період з   01.10.2016   по   31.10.2016 </t>
  </si>
  <si>
    <r>
      <t>ГРС 6 м. Дніпропетровськ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 ГРС  7 м. Дніпропетровськ,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ГРС смт. Васильківка, ГРС с. Катеринівка, ГРС с.Просяна, ГРС с.Покровське, ГРС с.Солоне, ГРС с. Володимирівка, ГРС смт. Томаківка, ГРС с. Романки, </t>
    </r>
  </si>
  <si>
    <t xml:space="preserve">ГРС смт. Юр'ївка, ГРС смт. Петропавлівка, ГРС смт. Межова, ГРС смт. Водолазьке, ГРС с. Варварівка, ГРС смт. Славгород з газопроводу ШДО-ШДКРИ за період 19.10.2016 по 31.10.2016 </t>
  </si>
  <si>
    <t xml:space="preserve">          переданого Запорізьким ЛВУМГ  та прийнятого ПАТ "Дніпрогаз" по ГРС За мир, </t>
  </si>
  <si>
    <t xml:space="preserve">ГРС №7 м. Дніпропетровськ, з газопроводу   ШДО-ШДКРІ  за період з   07.10.2016   по   18.10.2016  </t>
  </si>
  <si>
    <t>ГРС Придніпровська, ГРС Красноармійська, ГРС Аеропорт з газопроводу   ШДО-ШДКРІ  за період .</t>
  </si>
  <si>
    <r>
      <t xml:space="preserve">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>31.10.2016 ;</t>
    </r>
    <r>
      <rPr>
        <u val="single"/>
        <sz val="11"/>
        <rFont val="Arial"/>
        <family val="2"/>
      </rPr>
      <t xml:space="preserve"> </t>
    </r>
  </si>
  <si>
    <t>ГРС №1 м. Новомосковськ,  ГРС с. Октябрське (Енгельса),</t>
  </si>
  <si>
    <t>ГРС м.Павлоград, ГРС с. Булахівка, ГРС с. Вербки,  ГРС Любимівка</t>
  </si>
  <si>
    <t xml:space="preserve">               Коломоєць М.В.</t>
  </si>
  <si>
    <r>
      <t xml:space="preserve">    з газопроводу   ШДО-ШДКРІ  за період з 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01.10.2016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 xml:space="preserve">31.10.2016 </t>
    </r>
    <r>
      <rPr>
        <u val="single"/>
        <sz val="12"/>
        <rFont val="Times New Roman"/>
        <family val="1"/>
      </rPr>
      <t xml:space="preserve"> </t>
    </r>
  </si>
  <si>
    <t xml:space="preserve">            Чмир О.Г.</t>
  </si>
  <si>
    <t xml:space="preserve">Заст.начальника Запорізького ЛВУМГ 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</si>
</sst>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[$-FC19]d\ mmmm\ yyyy\ &quot;г.&quot;"/>
    <numFmt numFmtId="197" formatCode="0.00000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9"/>
      <color indexed="17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94" fontId="8" fillId="0" borderId="10" xfId="0" applyNumberFormat="1" applyFont="1" applyBorder="1" applyAlignment="1">
      <alignment horizontal="center" wrapText="1"/>
    </xf>
    <xf numFmtId="193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93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11" xfId="0" applyFont="1" applyBorder="1" applyAlignment="1">
      <alignment horizontal="left"/>
    </xf>
    <xf numFmtId="0" fontId="27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95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95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95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9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 wrapText="1"/>
    </xf>
    <xf numFmtId="0" fontId="0" fillId="0" borderId="15" xfId="0" applyBorder="1" applyAlignment="1">
      <alignment wrapText="1"/>
    </xf>
    <xf numFmtId="195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95" fontId="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textRotation="90" wrapText="1"/>
    </xf>
    <xf numFmtId="0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2" fontId="32" fillId="0" borderId="13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left"/>
    </xf>
    <xf numFmtId="195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0" fillId="0" borderId="15" xfId="0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textRotation="90" wrapText="1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textRotation="90" wrapText="1"/>
    </xf>
    <xf numFmtId="0" fontId="32" fillId="0" borderId="17" xfId="0" applyFont="1" applyFill="1" applyBorder="1" applyAlignment="1">
      <alignment horizontal="center" vertical="center" textRotation="90" wrapText="1"/>
    </xf>
    <xf numFmtId="0" fontId="32" fillId="0" borderId="18" xfId="0" applyFont="1" applyFill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center" vertical="center" textRotation="90" wrapText="1"/>
    </xf>
    <xf numFmtId="0" fontId="35" fillId="0" borderId="22" xfId="0" applyFont="1" applyBorder="1" applyAlignment="1">
      <alignment horizontal="center" vertical="center" textRotation="90" wrapText="1"/>
    </xf>
    <xf numFmtId="0" fontId="35" fillId="0" borderId="2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view="pageBreakPreview" zoomScaleSheetLayoutView="100" zoomScalePageLayoutView="0" workbookViewId="0" topLeftCell="A1">
      <selection activeCell="X53" sqref="X52:X53"/>
    </sheetView>
  </sheetViews>
  <sheetFormatPr defaultColWidth="9.00390625" defaultRowHeight="12.75"/>
  <cols>
    <col min="1" max="1" width="1.00390625" style="0" customWidth="1"/>
    <col min="2" max="2" width="5.37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25390625" style="0" customWidth="1"/>
    <col min="17" max="17" width="8.125" style="0" customWidth="1"/>
    <col min="18" max="19" width="7.375" style="0" customWidth="1"/>
    <col min="20" max="20" width="8.125" style="0" customWidth="1"/>
    <col min="21" max="21" width="9.00390625" style="0" customWidth="1"/>
    <col min="22" max="22" width="7.625" style="0" customWidth="1"/>
    <col min="23" max="23" width="8.25390625" style="0" customWidth="1"/>
    <col min="24" max="24" width="9.375" style="0" customWidth="1"/>
    <col min="25" max="25" width="9.875" style="0" customWidth="1"/>
    <col min="26" max="26" width="6.375" style="0" customWidth="1"/>
    <col min="29" max="29" width="9.125" style="6" customWidth="1"/>
  </cols>
  <sheetData>
    <row r="1" spans="2:27" ht="12.75">
      <c r="B1" s="40" t="s">
        <v>31</v>
      </c>
      <c r="C1" s="40"/>
      <c r="D1" s="40"/>
      <c r="E1" s="40"/>
      <c r="F1" s="34"/>
      <c r="G1" s="34"/>
      <c r="H1" s="3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40" t="s">
        <v>32</v>
      </c>
      <c r="C2" s="40"/>
      <c r="D2" s="40"/>
      <c r="E2" s="40"/>
      <c r="F2" s="34"/>
      <c r="G2" s="34"/>
      <c r="H2" s="3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41" t="s">
        <v>52</v>
      </c>
      <c r="C3" s="41"/>
      <c r="D3" s="41"/>
      <c r="E3" s="40"/>
      <c r="F3" s="40"/>
      <c r="G3" s="40"/>
      <c r="H3" s="40"/>
      <c r="I3" s="31"/>
      <c r="J3" s="35"/>
      <c r="K3" s="35"/>
      <c r="L3" s="35"/>
      <c r="M3" s="35"/>
      <c r="N3" s="35"/>
      <c r="O3" s="36"/>
      <c r="P3" s="36"/>
      <c r="Q3" s="36" t="s">
        <v>67</v>
      </c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2.75">
      <c r="B4" s="40" t="s">
        <v>33</v>
      </c>
      <c r="C4" s="40"/>
      <c r="D4" s="40"/>
      <c r="E4" s="40"/>
      <c r="F4" s="40"/>
      <c r="G4" s="40"/>
      <c r="H4" s="40"/>
      <c r="I4" s="31"/>
      <c r="J4" s="35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12.75">
      <c r="B5" s="40" t="s">
        <v>53</v>
      </c>
      <c r="C5" s="40"/>
      <c r="D5" s="40"/>
      <c r="E5" s="40"/>
      <c r="F5" s="40"/>
      <c r="G5" s="40"/>
      <c r="H5" s="40"/>
      <c r="I5" s="31"/>
      <c r="J5" s="35"/>
      <c r="K5" s="35"/>
      <c r="L5" s="35"/>
      <c r="M5" s="35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27" ht="15">
      <c r="B6" s="38"/>
      <c r="C6" s="139" t="s">
        <v>19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</row>
    <row r="7" spans="2:27" ht="15.75" customHeight="1">
      <c r="B7" s="125" t="s">
        <v>70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3"/>
      <c r="AA7" s="3"/>
    </row>
    <row r="8" spans="2:27" ht="6.75" customHeight="1"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3"/>
      <c r="AA8" s="3"/>
    </row>
    <row r="9" spans="2:27" ht="15" customHeight="1">
      <c r="B9" s="125" t="s">
        <v>71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3"/>
      <c r="AA9" s="3"/>
    </row>
    <row r="10" spans="2:27" ht="15" customHeight="1">
      <c r="B10" s="125" t="s">
        <v>73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3"/>
      <c r="AA10" s="3"/>
    </row>
    <row r="11" spans="2:27" ht="7.5" customHeigh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3"/>
      <c r="AA11" s="3"/>
    </row>
    <row r="12" spans="2:27" ht="15.75" customHeight="1">
      <c r="B12" s="125" t="s">
        <v>74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3"/>
      <c r="AA12" s="3"/>
    </row>
    <row r="13" spans="2:27" ht="15.75" customHeight="1">
      <c r="B13" s="125" t="s">
        <v>72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3"/>
      <c r="AA13" s="3"/>
    </row>
    <row r="14" spans="2:27" ht="15.75" customHeight="1">
      <c r="B14" s="133" t="s">
        <v>75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3"/>
      <c r="AA14" s="3"/>
    </row>
    <row r="15" spans="2:27" ht="12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3"/>
      <c r="AA15" s="3"/>
    </row>
    <row r="16" spans="2:29" ht="30" customHeight="1">
      <c r="B16" s="128" t="s">
        <v>27</v>
      </c>
      <c r="C16" s="135" t="s">
        <v>18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44"/>
      <c r="O16" s="135" t="s">
        <v>7</v>
      </c>
      <c r="P16" s="136"/>
      <c r="Q16" s="136"/>
      <c r="R16" s="136"/>
      <c r="S16" s="136"/>
      <c r="T16" s="136"/>
      <c r="U16" s="141" t="s">
        <v>23</v>
      </c>
      <c r="V16" s="128" t="s">
        <v>24</v>
      </c>
      <c r="W16" s="128" t="s">
        <v>36</v>
      </c>
      <c r="X16" s="128" t="s">
        <v>26</v>
      </c>
      <c r="Y16" s="128" t="s">
        <v>25</v>
      </c>
      <c r="Z16" s="3"/>
      <c r="AB16" s="6"/>
      <c r="AC16"/>
    </row>
    <row r="17" spans="2:29" ht="48.75" customHeight="1">
      <c r="B17" s="129"/>
      <c r="C17" s="137" t="s">
        <v>3</v>
      </c>
      <c r="D17" s="127" t="s">
        <v>4</v>
      </c>
      <c r="E17" s="127" t="s">
        <v>5</v>
      </c>
      <c r="F17" s="127" t="s">
        <v>6</v>
      </c>
      <c r="G17" s="127" t="s">
        <v>9</v>
      </c>
      <c r="H17" s="127" t="s">
        <v>10</v>
      </c>
      <c r="I17" s="127" t="s">
        <v>11</v>
      </c>
      <c r="J17" s="127" t="s">
        <v>12</v>
      </c>
      <c r="K17" s="127" t="s">
        <v>13</v>
      </c>
      <c r="L17" s="127" t="s">
        <v>14</v>
      </c>
      <c r="M17" s="128" t="s">
        <v>15</v>
      </c>
      <c r="N17" s="128" t="s">
        <v>16</v>
      </c>
      <c r="O17" s="128" t="s">
        <v>8</v>
      </c>
      <c r="P17" s="128" t="s">
        <v>20</v>
      </c>
      <c r="Q17" s="128" t="s">
        <v>34</v>
      </c>
      <c r="R17" s="128" t="s">
        <v>21</v>
      </c>
      <c r="S17" s="128" t="s">
        <v>35</v>
      </c>
      <c r="T17" s="128" t="s">
        <v>22</v>
      </c>
      <c r="U17" s="142"/>
      <c r="V17" s="129"/>
      <c r="W17" s="129"/>
      <c r="X17" s="129"/>
      <c r="Y17" s="129"/>
      <c r="Z17" s="3"/>
      <c r="AB17" s="6"/>
      <c r="AC17"/>
    </row>
    <row r="18" spans="2:29" ht="15.75" customHeight="1">
      <c r="B18" s="129"/>
      <c r="C18" s="137"/>
      <c r="D18" s="127"/>
      <c r="E18" s="127"/>
      <c r="F18" s="127"/>
      <c r="G18" s="127"/>
      <c r="H18" s="127"/>
      <c r="I18" s="127"/>
      <c r="J18" s="127"/>
      <c r="K18" s="127"/>
      <c r="L18" s="127"/>
      <c r="M18" s="129"/>
      <c r="N18" s="129"/>
      <c r="O18" s="129"/>
      <c r="P18" s="129"/>
      <c r="Q18" s="129"/>
      <c r="R18" s="129"/>
      <c r="S18" s="129"/>
      <c r="T18" s="129"/>
      <c r="U18" s="142"/>
      <c r="V18" s="129"/>
      <c r="W18" s="129"/>
      <c r="X18" s="129"/>
      <c r="Y18" s="129"/>
      <c r="Z18" s="3"/>
      <c r="AB18" s="6"/>
      <c r="AC18"/>
    </row>
    <row r="19" spans="2:29" ht="30" customHeight="1">
      <c r="B19" s="138"/>
      <c r="C19" s="137"/>
      <c r="D19" s="127"/>
      <c r="E19" s="127"/>
      <c r="F19" s="127"/>
      <c r="G19" s="127"/>
      <c r="H19" s="127"/>
      <c r="I19" s="127"/>
      <c r="J19" s="127"/>
      <c r="K19" s="127"/>
      <c r="L19" s="127"/>
      <c r="M19" s="130"/>
      <c r="N19" s="130"/>
      <c r="O19" s="130"/>
      <c r="P19" s="130"/>
      <c r="Q19" s="130"/>
      <c r="R19" s="130"/>
      <c r="S19" s="130"/>
      <c r="T19" s="130"/>
      <c r="U19" s="143"/>
      <c r="V19" s="130"/>
      <c r="W19" s="130"/>
      <c r="X19" s="130"/>
      <c r="Y19" s="130"/>
      <c r="Z19" s="3"/>
      <c r="AB19" s="6"/>
      <c r="AC19"/>
    </row>
    <row r="20" spans="2:29" ht="12.75">
      <c r="B20" s="17">
        <v>1</v>
      </c>
      <c r="C20" s="52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5"/>
      <c r="S20" s="54"/>
      <c r="T20" s="53"/>
      <c r="U20" s="56"/>
      <c r="V20" s="57"/>
      <c r="W20" s="58"/>
      <c r="X20" s="59"/>
      <c r="Y20" s="59"/>
      <c r="AA20" s="4">
        <f aca="true" t="shared" si="0" ref="AA20:AA50">SUM(C20:N20)</f>
        <v>0</v>
      </c>
      <c r="AB20" s="30" t="str">
        <f>IF(AA20=100,"ОК"," ")</f>
        <v> </v>
      </c>
      <c r="AC20"/>
    </row>
    <row r="21" spans="2:29" ht="12.75">
      <c r="B21" s="17">
        <v>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5"/>
      <c r="S21" s="54"/>
      <c r="T21" s="53"/>
      <c r="U21" s="60"/>
      <c r="V21" s="59"/>
      <c r="W21" s="61"/>
      <c r="X21" s="59"/>
      <c r="Y21" s="59"/>
      <c r="AA21" s="4">
        <f t="shared" si="0"/>
        <v>0</v>
      </c>
      <c r="AB21" s="30" t="str">
        <f>IF(AA21=100,"ОК"," ")</f>
        <v> </v>
      </c>
      <c r="AC21"/>
    </row>
    <row r="22" spans="2:29" ht="12.75">
      <c r="B22" s="17">
        <v>3</v>
      </c>
      <c r="C22" s="51">
        <v>95.2786</v>
      </c>
      <c r="D22" s="51">
        <v>2.6025</v>
      </c>
      <c r="E22" s="52">
        <v>0.8475</v>
      </c>
      <c r="F22" s="52">
        <v>0.1379</v>
      </c>
      <c r="G22" s="52">
        <v>0.1413</v>
      </c>
      <c r="H22" s="52">
        <v>0.0033</v>
      </c>
      <c r="I22" s="52">
        <v>0.0307</v>
      </c>
      <c r="J22" s="52">
        <v>0.0264</v>
      </c>
      <c r="K22" s="52">
        <v>0.0352</v>
      </c>
      <c r="L22" s="52">
        <v>0.0091</v>
      </c>
      <c r="M22" s="52">
        <v>0.6892</v>
      </c>
      <c r="N22" s="52">
        <v>0.1983</v>
      </c>
      <c r="O22" s="52">
        <v>0.7066</v>
      </c>
      <c r="P22" s="53">
        <v>34.57</v>
      </c>
      <c r="Q22" s="54">
        <v>8258</v>
      </c>
      <c r="R22" s="55">
        <v>38.31</v>
      </c>
      <c r="S22" s="54">
        <v>9150</v>
      </c>
      <c r="T22" s="53">
        <v>50.02</v>
      </c>
      <c r="U22" s="60">
        <v>-15.5</v>
      </c>
      <c r="V22" s="59">
        <v>-11.2</v>
      </c>
      <c r="W22" s="62"/>
      <c r="X22" s="59"/>
      <c r="Y22" s="59"/>
      <c r="AA22" s="4">
        <f t="shared" si="0"/>
        <v>100</v>
      </c>
      <c r="AB22" s="30" t="str">
        <f>IF(AA22=100,"ОК"," ")</f>
        <v>ОК</v>
      </c>
      <c r="AC22"/>
    </row>
    <row r="23" spans="2:29" ht="12.75">
      <c r="B23" s="17">
        <v>4</v>
      </c>
      <c r="C23" s="63">
        <v>95.3897</v>
      </c>
      <c r="D23" s="63">
        <v>2.5384</v>
      </c>
      <c r="E23" s="63">
        <v>0.8279</v>
      </c>
      <c r="F23" s="63">
        <v>0.136</v>
      </c>
      <c r="G23" s="63">
        <v>0.1378</v>
      </c>
      <c r="H23" s="63">
        <v>0.0021</v>
      </c>
      <c r="I23" s="63">
        <v>0.0295</v>
      </c>
      <c r="J23" s="63">
        <v>0.022</v>
      </c>
      <c r="K23" s="63">
        <v>0.0361</v>
      </c>
      <c r="L23" s="63">
        <v>0.0093</v>
      </c>
      <c r="M23" s="63">
        <v>0.6799</v>
      </c>
      <c r="N23" s="63">
        <v>0.1914</v>
      </c>
      <c r="O23" s="63">
        <v>0.7056</v>
      </c>
      <c r="P23" s="55">
        <v>34.54</v>
      </c>
      <c r="Q23" s="54">
        <v>8250</v>
      </c>
      <c r="R23" s="55">
        <v>38.28</v>
      </c>
      <c r="S23" s="54">
        <v>9142</v>
      </c>
      <c r="T23" s="55">
        <v>50.01</v>
      </c>
      <c r="U23" s="65">
        <v>-15.7</v>
      </c>
      <c r="V23" s="59">
        <v>-11.5</v>
      </c>
      <c r="W23" s="62"/>
      <c r="X23" s="59"/>
      <c r="Y23" s="59"/>
      <c r="AA23" s="4">
        <f t="shared" si="0"/>
        <v>100.0001</v>
      </c>
      <c r="AB23" s="30" t="str">
        <f aca="true" t="shared" si="1" ref="AB23:AB50">IF(AA23=100,"ОК"," ")</f>
        <v> </v>
      </c>
      <c r="AC23"/>
    </row>
    <row r="24" spans="2:29" ht="12.75">
      <c r="B24" s="17">
        <v>5</v>
      </c>
      <c r="C24" s="63">
        <v>95.3939</v>
      </c>
      <c r="D24" s="63">
        <v>2.543</v>
      </c>
      <c r="E24" s="63">
        <v>0.8261</v>
      </c>
      <c r="F24" s="63">
        <v>0.1351</v>
      </c>
      <c r="G24" s="63">
        <v>0.1371</v>
      </c>
      <c r="H24" s="63">
        <v>0.0021</v>
      </c>
      <c r="I24" s="63">
        <v>0.0322</v>
      </c>
      <c r="J24" s="63">
        <v>0.0183</v>
      </c>
      <c r="K24" s="63">
        <v>0.0329</v>
      </c>
      <c r="L24" s="63">
        <v>0.0093</v>
      </c>
      <c r="M24" s="63">
        <v>0.6763</v>
      </c>
      <c r="N24" s="63">
        <v>0.1937</v>
      </c>
      <c r="O24" s="63">
        <v>0.7055</v>
      </c>
      <c r="P24" s="55">
        <v>34.54</v>
      </c>
      <c r="Q24" s="54">
        <v>8249</v>
      </c>
      <c r="R24" s="55">
        <v>38.27</v>
      </c>
      <c r="S24" s="54">
        <v>9141</v>
      </c>
      <c r="T24" s="55">
        <v>50.01</v>
      </c>
      <c r="U24" s="65">
        <v>-16.5</v>
      </c>
      <c r="V24" s="65">
        <v>-10.9</v>
      </c>
      <c r="W24" s="64"/>
      <c r="X24" s="59"/>
      <c r="Y24" s="59"/>
      <c r="AA24" s="4">
        <f t="shared" si="0"/>
        <v>100</v>
      </c>
      <c r="AB24" s="30" t="str">
        <f t="shared" si="1"/>
        <v>ОК</v>
      </c>
      <c r="AC24"/>
    </row>
    <row r="25" spans="2:29" ht="12.75">
      <c r="B25" s="17">
        <v>6</v>
      </c>
      <c r="C25" s="63">
        <v>95.1388</v>
      </c>
      <c r="D25" s="63">
        <v>2.6983</v>
      </c>
      <c r="E25" s="63">
        <v>0.8756</v>
      </c>
      <c r="F25" s="63">
        <v>0.1425</v>
      </c>
      <c r="G25" s="63">
        <v>0.1444</v>
      </c>
      <c r="H25" s="63">
        <v>0.0021</v>
      </c>
      <c r="I25" s="63">
        <v>0.0325</v>
      </c>
      <c r="J25" s="63">
        <v>0.0264</v>
      </c>
      <c r="K25" s="63">
        <v>0.0365</v>
      </c>
      <c r="L25" s="63">
        <v>0.009</v>
      </c>
      <c r="M25" s="63">
        <v>0.6865</v>
      </c>
      <c r="N25" s="63">
        <v>0.2074</v>
      </c>
      <c r="O25" s="63">
        <v>0.7078</v>
      </c>
      <c r="P25" s="55">
        <v>34.62</v>
      </c>
      <c r="Q25" s="54">
        <v>8269</v>
      </c>
      <c r="R25" s="55">
        <v>38.36</v>
      </c>
      <c r="S25" s="54">
        <v>9162</v>
      </c>
      <c r="T25" s="55">
        <v>50.04</v>
      </c>
      <c r="U25" s="59">
        <v>-16.2</v>
      </c>
      <c r="V25" s="59">
        <v>-10.7</v>
      </c>
      <c r="W25" s="64"/>
      <c r="X25" s="59"/>
      <c r="Y25" s="59"/>
      <c r="AA25" s="4">
        <f t="shared" si="0"/>
        <v>100.00000000000001</v>
      </c>
      <c r="AB25" s="30" t="str">
        <f t="shared" si="1"/>
        <v>ОК</v>
      </c>
      <c r="AC25"/>
    </row>
    <row r="26" spans="2:29" ht="12.75">
      <c r="B26" s="17">
        <v>7</v>
      </c>
      <c r="C26" s="63">
        <v>95.0436</v>
      </c>
      <c r="D26" s="63">
        <v>2.7624</v>
      </c>
      <c r="E26" s="63">
        <v>0.8975</v>
      </c>
      <c r="F26" s="63">
        <v>0.1455</v>
      </c>
      <c r="G26" s="63">
        <v>0.1474</v>
      </c>
      <c r="H26" s="63">
        <v>0.0022</v>
      </c>
      <c r="I26" s="63">
        <v>0.0291</v>
      </c>
      <c r="J26" s="63">
        <v>0.0228</v>
      </c>
      <c r="K26" s="63">
        <v>0.04</v>
      </c>
      <c r="L26" s="63">
        <v>0.0095</v>
      </c>
      <c r="M26" s="63">
        <v>0.6878</v>
      </c>
      <c r="N26" s="63">
        <v>0.2121</v>
      </c>
      <c r="O26" s="63">
        <v>0.7085</v>
      </c>
      <c r="P26" s="55">
        <v>34.65</v>
      </c>
      <c r="Q26" s="54">
        <v>8276</v>
      </c>
      <c r="R26" s="55">
        <v>38.39</v>
      </c>
      <c r="S26" s="54">
        <v>9169</v>
      </c>
      <c r="T26" s="55">
        <v>50.05</v>
      </c>
      <c r="U26" s="59">
        <v>-16.5</v>
      </c>
      <c r="V26" s="65">
        <v>-14</v>
      </c>
      <c r="W26" s="64"/>
      <c r="X26" s="59"/>
      <c r="Y26" s="59"/>
      <c r="AA26" s="4">
        <f t="shared" si="0"/>
        <v>99.99990000000001</v>
      </c>
      <c r="AB26" s="30" t="str">
        <f t="shared" si="1"/>
        <v> </v>
      </c>
      <c r="AC26"/>
    </row>
    <row r="27" spans="2:29" ht="12.75">
      <c r="B27" s="17">
        <v>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55"/>
      <c r="Q27" s="54"/>
      <c r="R27" s="55"/>
      <c r="S27" s="54"/>
      <c r="T27" s="55"/>
      <c r="U27" s="59"/>
      <c r="V27" s="59"/>
      <c r="W27" s="64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5" customHeight="1">
      <c r="B28" s="17">
        <v>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55"/>
      <c r="Q28" s="54"/>
      <c r="R28" s="55"/>
      <c r="S28" s="54"/>
      <c r="T28" s="55"/>
      <c r="U28" s="65"/>
      <c r="V28" s="59"/>
      <c r="W28" s="58"/>
      <c r="X28" s="59"/>
      <c r="Y28" s="59"/>
      <c r="AA28" s="4">
        <f t="shared" si="0"/>
        <v>0</v>
      </c>
      <c r="AB28" s="30" t="str">
        <f t="shared" si="1"/>
        <v> </v>
      </c>
      <c r="AC28"/>
    </row>
    <row r="29" spans="2:29" ht="12.75">
      <c r="B29" s="17">
        <v>10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55"/>
      <c r="Q29" s="54"/>
      <c r="R29" s="55"/>
      <c r="S29" s="54"/>
      <c r="T29" s="55"/>
      <c r="U29" s="65"/>
      <c r="V29" s="59"/>
      <c r="W29" s="62"/>
      <c r="X29" s="59"/>
      <c r="Y29" s="63"/>
      <c r="AA29" s="4">
        <f t="shared" si="0"/>
        <v>0</v>
      </c>
      <c r="AB29" s="30" t="str">
        <f t="shared" si="1"/>
        <v> </v>
      </c>
      <c r="AC29"/>
    </row>
    <row r="30" spans="2:29" ht="12.75">
      <c r="B30" s="17">
        <v>11</v>
      </c>
      <c r="C30" s="63">
        <v>95.333</v>
      </c>
      <c r="D30" s="63">
        <v>2.5977</v>
      </c>
      <c r="E30" s="63">
        <v>0.8438</v>
      </c>
      <c r="F30" s="63">
        <v>0.1345</v>
      </c>
      <c r="G30" s="63">
        <v>0.1376</v>
      </c>
      <c r="H30" s="63">
        <v>0.0013</v>
      </c>
      <c r="I30" s="63">
        <v>0.0272</v>
      </c>
      <c r="J30" s="63">
        <v>0.0206</v>
      </c>
      <c r="K30" s="63">
        <v>0.0255</v>
      </c>
      <c r="L30" s="63">
        <v>0.0072</v>
      </c>
      <c r="M30" s="63">
        <v>0.662</v>
      </c>
      <c r="N30" s="63">
        <v>0.2096</v>
      </c>
      <c r="O30" s="63">
        <v>0.7058</v>
      </c>
      <c r="P30" s="55">
        <v>34.55</v>
      </c>
      <c r="Q30" s="54">
        <v>8252</v>
      </c>
      <c r="R30" s="55">
        <v>38.28</v>
      </c>
      <c r="S30" s="54">
        <v>9144</v>
      </c>
      <c r="T30" s="55">
        <v>50.01</v>
      </c>
      <c r="U30" s="59">
        <v>-15.7</v>
      </c>
      <c r="V30" s="65">
        <v>-13.5</v>
      </c>
      <c r="W30" s="58"/>
      <c r="X30" s="59"/>
      <c r="Y30" s="59"/>
      <c r="AA30" s="4">
        <f t="shared" si="0"/>
        <v>100</v>
      </c>
      <c r="AB30" s="30" t="str">
        <f t="shared" si="1"/>
        <v>ОК</v>
      </c>
      <c r="AC30"/>
    </row>
    <row r="31" spans="2:29" ht="12.75">
      <c r="B31" s="17">
        <v>12</v>
      </c>
      <c r="C31" s="63">
        <v>95.365</v>
      </c>
      <c r="D31" s="63">
        <v>2.5717</v>
      </c>
      <c r="E31" s="63">
        <v>0.8368</v>
      </c>
      <c r="F31" s="63">
        <v>0.134</v>
      </c>
      <c r="G31" s="63">
        <v>0.1368</v>
      </c>
      <c r="H31" s="63">
        <v>0.002</v>
      </c>
      <c r="I31" s="63">
        <v>0.0308</v>
      </c>
      <c r="J31" s="63">
        <v>0.0219</v>
      </c>
      <c r="K31" s="63">
        <v>0.0207</v>
      </c>
      <c r="L31" s="63">
        <v>0.0075</v>
      </c>
      <c r="M31" s="63">
        <v>0.6649</v>
      </c>
      <c r="N31" s="63">
        <v>0.2079</v>
      </c>
      <c r="O31" s="63">
        <v>0.7056</v>
      </c>
      <c r="P31" s="55">
        <v>34.54</v>
      </c>
      <c r="Q31" s="54">
        <v>8249</v>
      </c>
      <c r="R31" s="55">
        <v>38.27</v>
      </c>
      <c r="S31" s="54">
        <v>9140</v>
      </c>
      <c r="T31" s="55">
        <v>50</v>
      </c>
      <c r="U31" s="65">
        <v>-19.1</v>
      </c>
      <c r="V31" s="59">
        <v>-14.2</v>
      </c>
      <c r="W31" s="92" t="s">
        <v>68</v>
      </c>
      <c r="X31" s="59"/>
      <c r="Y31" s="59"/>
      <c r="AA31" s="4">
        <f t="shared" si="0"/>
        <v>99.99999999999999</v>
      </c>
      <c r="AB31" s="30" t="str">
        <f t="shared" si="1"/>
        <v>ОК</v>
      </c>
      <c r="AC31"/>
    </row>
    <row r="32" spans="2:29" ht="12.75">
      <c r="B32" s="17">
        <v>13</v>
      </c>
      <c r="C32" s="63">
        <v>95.3383</v>
      </c>
      <c r="D32" s="63">
        <v>2.5857</v>
      </c>
      <c r="E32" s="63">
        <v>0.8419</v>
      </c>
      <c r="F32" s="63">
        <v>0.1351</v>
      </c>
      <c r="G32" s="63">
        <v>0.1382</v>
      </c>
      <c r="H32" s="63">
        <v>0.0012</v>
      </c>
      <c r="I32" s="63">
        <v>0.0303</v>
      </c>
      <c r="J32" s="63">
        <v>0.022</v>
      </c>
      <c r="K32" s="63">
        <v>0.0236</v>
      </c>
      <c r="L32" s="63">
        <v>0.0076</v>
      </c>
      <c r="M32" s="63">
        <v>0.6643</v>
      </c>
      <c r="N32" s="63">
        <v>0.2116</v>
      </c>
      <c r="O32" s="63">
        <v>0.7058</v>
      </c>
      <c r="P32" s="55">
        <v>34.55</v>
      </c>
      <c r="Q32" s="54">
        <v>8251</v>
      </c>
      <c r="R32" s="55">
        <v>38.28</v>
      </c>
      <c r="S32" s="54">
        <v>9143</v>
      </c>
      <c r="T32" s="55">
        <v>50</v>
      </c>
      <c r="U32" s="59">
        <v>-18.5</v>
      </c>
      <c r="V32" s="59">
        <v>-13.9</v>
      </c>
      <c r="W32" s="58"/>
      <c r="X32" s="59"/>
      <c r="Y32" s="59"/>
      <c r="AA32" s="4">
        <f t="shared" si="0"/>
        <v>99.9998</v>
      </c>
      <c r="AB32" s="30" t="str">
        <f t="shared" si="1"/>
        <v> </v>
      </c>
      <c r="AC32"/>
    </row>
    <row r="33" spans="2:29" ht="12.75">
      <c r="B33" s="17">
        <v>14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55"/>
      <c r="Q33" s="54"/>
      <c r="R33" s="55"/>
      <c r="S33" s="54"/>
      <c r="T33" s="55"/>
      <c r="U33" s="65"/>
      <c r="V33" s="65"/>
      <c r="W33" s="64"/>
      <c r="X33" s="59"/>
      <c r="Y33" s="59"/>
      <c r="AA33" s="4">
        <f t="shared" si="0"/>
        <v>0</v>
      </c>
      <c r="AB33" s="30" t="str">
        <f t="shared" si="1"/>
        <v> </v>
      </c>
      <c r="AC33"/>
    </row>
    <row r="34" spans="2:29" ht="12.75">
      <c r="B34" s="17">
        <v>15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55"/>
      <c r="Q34" s="54"/>
      <c r="R34" s="55"/>
      <c r="S34" s="54"/>
      <c r="T34" s="55"/>
      <c r="U34" s="59"/>
      <c r="V34" s="65"/>
      <c r="W34" s="62"/>
      <c r="X34" s="59"/>
      <c r="Y34" s="63"/>
      <c r="AA34" s="4">
        <f t="shared" si="0"/>
        <v>0</v>
      </c>
      <c r="AB34" s="30" t="str">
        <f t="shared" si="1"/>
        <v> </v>
      </c>
      <c r="AC34"/>
    </row>
    <row r="35" spans="2:29" ht="12.75">
      <c r="B35" s="18">
        <v>16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55"/>
      <c r="Q35" s="54"/>
      <c r="R35" s="55"/>
      <c r="S35" s="54"/>
      <c r="T35" s="55"/>
      <c r="U35" s="65"/>
      <c r="V35" s="65"/>
      <c r="W35" s="66"/>
      <c r="X35" s="59"/>
      <c r="Y35" s="63"/>
      <c r="AA35" s="4">
        <f t="shared" si="0"/>
        <v>0</v>
      </c>
      <c r="AB35" s="30" t="str">
        <f t="shared" si="1"/>
        <v> </v>
      </c>
      <c r="AC35"/>
    </row>
    <row r="36" spans="1:29" ht="12.75">
      <c r="A36">
        <v>94.7911</v>
      </c>
      <c r="B36" s="18">
        <v>17</v>
      </c>
      <c r="C36" s="63">
        <v>92.9224</v>
      </c>
      <c r="D36" s="63">
        <v>3.9465</v>
      </c>
      <c r="E36" s="63">
        <v>1.0705</v>
      </c>
      <c r="F36" s="63">
        <v>0.1184</v>
      </c>
      <c r="G36" s="63">
        <v>0.1419</v>
      </c>
      <c r="H36" s="63">
        <v>0.0012</v>
      </c>
      <c r="I36" s="63">
        <v>0.034</v>
      </c>
      <c r="J36" s="63">
        <v>0.0257</v>
      </c>
      <c r="K36" s="63">
        <v>0.0246</v>
      </c>
      <c r="L36" s="63">
        <v>0.0113</v>
      </c>
      <c r="M36" s="63">
        <v>1.4215</v>
      </c>
      <c r="N36" s="63">
        <v>0.282</v>
      </c>
      <c r="O36" s="63">
        <v>0.7211</v>
      </c>
      <c r="P36" s="55">
        <v>34.74</v>
      </c>
      <c r="Q36" s="54">
        <v>8298</v>
      </c>
      <c r="R36" s="55">
        <v>38.48</v>
      </c>
      <c r="S36" s="54">
        <v>9190</v>
      </c>
      <c r="T36" s="55">
        <v>49.73</v>
      </c>
      <c r="U36" s="59">
        <v>-21.8</v>
      </c>
      <c r="V36" s="65">
        <v>-18</v>
      </c>
      <c r="W36" s="67"/>
      <c r="X36" s="59">
        <v>0.0016</v>
      </c>
      <c r="Y36" s="63" t="s">
        <v>69</v>
      </c>
      <c r="AA36" s="4">
        <f t="shared" si="0"/>
        <v>100</v>
      </c>
      <c r="AB36" s="30" t="str">
        <f t="shared" si="1"/>
        <v>ОК</v>
      </c>
      <c r="AC36"/>
    </row>
    <row r="37" spans="2:29" ht="12.75">
      <c r="B37" s="18">
        <v>18</v>
      </c>
      <c r="C37" s="63">
        <v>93.9485</v>
      </c>
      <c r="D37" s="63">
        <v>3.5746</v>
      </c>
      <c r="E37" s="63">
        <v>1.0074</v>
      </c>
      <c r="F37" s="63">
        <v>0.1264</v>
      </c>
      <c r="G37" s="63">
        <v>0.1386</v>
      </c>
      <c r="H37" s="63">
        <v>0.0018</v>
      </c>
      <c r="I37" s="63">
        <v>0.0304</v>
      </c>
      <c r="J37" s="63">
        <v>0.0224</v>
      </c>
      <c r="K37" s="63">
        <v>0.0322</v>
      </c>
      <c r="L37" s="63">
        <v>0.0092</v>
      </c>
      <c r="M37" s="63">
        <v>0.9054</v>
      </c>
      <c r="N37" s="63">
        <v>0.203</v>
      </c>
      <c r="O37" s="63">
        <v>0.7148</v>
      </c>
      <c r="P37" s="55">
        <v>34.82</v>
      </c>
      <c r="Q37" s="54">
        <v>8316</v>
      </c>
      <c r="R37" s="55">
        <v>38.57</v>
      </c>
      <c r="S37" s="54">
        <v>9212</v>
      </c>
      <c r="T37" s="55">
        <v>50.06</v>
      </c>
      <c r="U37" s="59">
        <v>-21.5</v>
      </c>
      <c r="V37" s="59">
        <v>-17.8</v>
      </c>
      <c r="W37" s="66"/>
      <c r="X37" s="59"/>
      <c r="Y37" s="63"/>
      <c r="AA37" s="4">
        <f t="shared" si="0"/>
        <v>99.99990000000003</v>
      </c>
      <c r="AB37" s="30" t="str">
        <f t="shared" si="1"/>
        <v> </v>
      </c>
      <c r="AC37"/>
    </row>
    <row r="38" spans="2:29" ht="12.75">
      <c r="B38" s="18">
        <v>19</v>
      </c>
      <c r="C38" s="63">
        <v>95.0276</v>
      </c>
      <c r="D38" s="63">
        <v>2.7762</v>
      </c>
      <c r="E38" s="63">
        <v>0.8576</v>
      </c>
      <c r="F38" s="63">
        <v>0.1253</v>
      </c>
      <c r="G38" s="63">
        <v>0.1353</v>
      </c>
      <c r="H38" s="63">
        <v>0.0015</v>
      </c>
      <c r="I38" s="63">
        <v>0.0303</v>
      </c>
      <c r="J38" s="63">
        <v>0.0227</v>
      </c>
      <c r="K38" s="63">
        <v>0.0248</v>
      </c>
      <c r="L38" s="63">
        <v>0.0089</v>
      </c>
      <c r="M38" s="63">
        <v>0.7853</v>
      </c>
      <c r="N38" s="63">
        <v>0.2046</v>
      </c>
      <c r="O38" s="63">
        <v>0.7075</v>
      </c>
      <c r="P38" s="55">
        <v>34.56</v>
      </c>
      <c r="Q38" s="54">
        <v>8254</v>
      </c>
      <c r="R38" s="55">
        <v>38.29</v>
      </c>
      <c r="S38" s="54">
        <v>9146</v>
      </c>
      <c r="T38" s="55">
        <v>49.96</v>
      </c>
      <c r="U38" s="59">
        <v>-21.1</v>
      </c>
      <c r="V38" s="65">
        <v>-17.7</v>
      </c>
      <c r="W38" s="92"/>
      <c r="X38" s="59"/>
      <c r="Y38" s="63"/>
      <c r="AA38" s="4">
        <f t="shared" si="0"/>
        <v>100.0001</v>
      </c>
      <c r="AB38" s="30" t="str">
        <f t="shared" si="1"/>
        <v> </v>
      </c>
      <c r="AC38"/>
    </row>
    <row r="39" spans="2:29" ht="12.75">
      <c r="B39" s="18">
        <v>20</v>
      </c>
      <c r="C39" s="63">
        <v>95.2974</v>
      </c>
      <c r="D39" s="63">
        <v>2.5192</v>
      </c>
      <c r="E39" s="63">
        <v>0.8375</v>
      </c>
      <c r="F39" s="63">
        <v>0.1337</v>
      </c>
      <c r="G39" s="63">
        <v>0.1544</v>
      </c>
      <c r="H39" s="63">
        <v>0.0012</v>
      </c>
      <c r="I39" s="63">
        <v>0.0409</v>
      </c>
      <c r="J39" s="63">
        <v>0.0355</v>
      </c>
      <c r="K39" s="63">
        <v>0.0782</v>
      </c>
      <c r="L39" s="63">
        <v>0.0083</v>
      </c>
      <c r="M39" s="63">
        <v>0.6892</v>
      </c>
      <c r="N39" s="63">
        <v>0.2044</v>
      </c>
      <c r="O39" s="63">
        <v>0.7079</v>
      </c>
      <c r="P39" s="55">
        <v>34.63</v>
      </c>
      <c r="Q39" s="54">
        <v>8270</v>
      </c>
      <c r="R39" s="55">
        <v>38.37</v>
      </c>
      <c r="S39" s="54">
        <v>9164</v>
      </c>
      <c r="T39" s="55">
        <v>50.05</v>
      </c>
      <c r="U39" s="65">
        <v>-21.5</v>
      </c>
      <c r="V39" s="65">
        <v>-17.7</v>
      </c>
      <c r="W39" s="64"/>
      <c r="X39" s="59"/>
      <c r="Y39" s="63"/>
      <c r="AA39" s="4">
        <f t="shared" si="0"/>
        <v>99.9999</v>
      </c>
      <c r="AB39" s="30" t="str">
        <f t="shared" si="1"/>
        <v> </v>
      </c>
      <c r="AC39"/>
    </row>
    <row r="40" spans="2:29" ht="12.75">
      <c r="B40" s="18">
        <v>21</v>
      </c>
      <c r="C40" s="63">
        <v>95.4134</v>
      </c>
      <c r="D40" s="63">
        <v>2.506</v>
      </c>
      <c r="E40" s="63">
        <v>0.809</v>
      </c>
      <c r="F40" s="63">
        <v>0.1284</v>
      </c>
      <c r="G40" s="63">
        <v>0.137</v>
      </c>
      <c r="H40" s="63">
        <v>0.001</v>
      </c>
      <c r="I40" s="63">
        <v>0.0304</v>
      </c>
      <c r="J40" s="63">
        <v>0.0237</v>
      </c>
      <c r="K40" s="63">
        <v>0.0379</v>
      </c>
      <c r="L40" s="63">
        <v>0.0085</v>
      </c>
      <c r="M40" s="63">
        <v>0.7044</v>
      </c>
      <c r="N40" s="63">
        <v>0.2003</v>
      </c>
      <c r="O40" s="63">
        <v>0.7054</v>
      </c>
      <c r="P40" s="55">
        <v>34.5112</v>
      </c>
      <c r="Q40" s="54">
        <v>8243</v>
      </c>
      <c r="R40" s="55">
        <v>38.24</v>
      </c>
      <c r="S40" s="54">
        <v>9134</v>
      </c>
      <c r="T40" s="55">
        <v>49.97</v>
      </c>
      <c r="U40" s="65">
        <v>-20.4</v>
      </c>
      <c r="V40" s="59">
        <v>-16.3</v>
      </c>
      <c r="W40" s="64"/>
      <c r="X40" s="59"/>
      <c r="Y40" s="63"/>
      <c r="AA40" s="4">
        <f t="shared" si="0"/>
        <v>100</v>
      </c>
      <c r="AB40" s="30" t="str">
        <f t="shared" si="1"/>
        <v>ОК</v>
      </c>
      <c r="AC40"/>
    </row>
    <row r="41" spans="2:29" ht="12.75">
      <c r="B41" s="18">
        <v>22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55"/>
      <c r="Q41" s="54"/>
      <c r="R41" s="55"/>
      <c r="S41" s="54"/>
      <c r="T41" s="55"/>
      <c r="U41" s="59"/>
      <c r="V41" s="59"/>
      <c r="W41" s="62"/>
      <c r="X41" s="59"/>
      <c r="Y41" s="63"/>
      <c r="AA41" s="4">
        <f t="shared" si="0"/>
        <v>0</v>
      </c>
      <c r="AB41" s="30" t="str">
        <f t="shared" si="1"/>
        <v> </v>
      </c>
      <c r="AC41"/>
    </row>
    <row r="42" spans="2:29" ht="12.75">
      <c r="B42" s="18">
        <v>23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55"/>
      <c r="Q42" s="54"/>
      <c r="R42" s="55"/>
      <c r="S42" s="54"/>
      <c r="T42" s="55"/>
      <c r="U42" s="65"/>
      <c r="V42" s="65"/>
      <c r="W42" s="64"/>
      <c r="X42" s="59"/>
      <c r="Y42" s="63"/>
      <c r="AA42" s="4">
        <f t="shared" si="0"/>
        <v>0</v>
      </c>
      <c r="AB42" s="30" t="str">
        <f t="shared" si="1"/>
        <v> </v>
      </c>
      <c r="AC42"/>
    </row>
    <row r="43" spans="2:29" ht="12.75">
      <c r="B43" s="18">
        <v>24</v>
      </c>
      <c r="C43" s="63">
        <v>95.0213</v>
      </c>
      <c r="D43" s="63">
        <v>2.7011</v>
      </c>
      <c r="E43" s="63">
        <v>0.8688</v>
      </c>
      <c r="F43" s="63">
        <v>0.1327</v>
      </c>
      <c r="G43" s="63">
        <v>0.1496</v>
      </c>
      <c r="H43" s="63">
        <v>0.0017</v>
      </c>
      <c r="I43" s="63">
        <v>0.0346</v>
      </c>
      <c r="J43" s="63">
        <v>0.0274</v>
      </c>
      <c r="K43" s="63">
        <v>0.043</v>
      </c>
      <c r="L43" s="63">
        <v>0.0096</v>
      </c>
      <c r="M43" s="63">
        <v>0.7882</v>
      </c>
      <c r="N43" s="63">
        <v>0.222</v>
      </c>
      <c r="O43" s="63">
        <v>0.7086</v>
      </c>
      <c r="P43" s="55">
        <v>34.59</v>
      </c>
      <c r="Q43" s="54">
        <v>8261</v>
      </c>
      <c r="R43" s="55">
        <v>38.32</v>
      </c>
      <c r="S43" s="54">
        <v>9153</v>
      </c>
      <c r="T43" s="55">
        <v>49.96</v>
      </c>
      <c r="U43" s="59">
        <v>-19.1</v>
      </c>
      <c r="V43" s="59">
        <v>-17.2</v>
      </c>
      <c r="W43" s="62"/>
      <c r="X43" s="59"/>
      <c r="Y43" s="59"/>
      <c r="AA43" s="4">
        <f t="shared" si="0"/>
        <v>100</v>
      </c>
      <c r="AB43" s="30" t="str">
        <f t="shared" si="1"/>
        <v>ОК</v>
      </c>
      <c r="AC43"/>
    </row>
    <row r="44" spans="2:29" ht="12.75">
      <c r="B44" s="18">
        <v>25</v>
      </c>
      <c r="C44" s="63">
        <v>95.0421</v>
      </c>
      <c r="D44" s="63">
        <v>2.6919</v>
      </c>
      <c r="E44" s="63">
        <v>0.8595</v>
      </c>
      <c r="F44" s="63">
        <v>0.1311</v>
      </c>
      <c r="G44" s="63">
        <v>0.1475</v>
      </c>
      <c r="H44" s="63">
        <v>0.0013</v>
      </c>
      <c r="I44" s="63">
        <v>0.0336</v>
      </c>
      <c r="J44" s="63">
        <v>0.0266</v>
      </c>
      <c r="K44" s="63">
        <v>0.0399</v>
      </c>
      <c r="L44" s="63">
        <v>0.008</v>
      </c>
      <c r="M44" s="63">
        <v>0.7939</v>
      </c>
      <c r="N44" s="63">
        <v>0.2246</v>
      </c>
      <c r="O44" s="63">
        <v>0.7082</v>
      </c>
      <c r="P44" s="55">
        <v>34.57</v>
      </c>
      <c r="Q44" s="54">
        <v>8256</v>
      </c>
      <c r="R44" s="55">
        <v>38.3</v>
      </c>
      <c r="S44" s="54">
        <v>9148</v>
      </c>
      <c r="T44" s="55">
        <v>49.95</v>
      </c>
      <c r="U44" s="59">
        <v>-19.4</v>
      </c>
      <c r="V44" s="59">
        <v>-17.2</v>
      </c>
      <c r="W44" s="64"/>
      <c r="X44" s="59">
        <v>0.0032</v>
      </c>
      <c r="Y44" s="63" t="s">
        <v>69</v>
      </c>
      <c r="AA44" s="4">
        <f t="shared" si="0"/>
        <v>100</v>
      </c>
      <c r="AB44" s="30" t="str">
        <f t="shared" si="1"/>
        <v>ОК</v>
      </c>
      <c r="AC44"/>
    </row>
    <row r="45" spans="2:29" ht="12.75">
      <c r="B45" s="18">
        <v>26</v>
      </c>
      <c r="C45" s="63">
        <v>95.2205</v>
      </c>
      <c r="D45" s="63">
        <v>2.5916</v>
      </c>
      <c r="E45" s="63">
        <v>0.8273</v>
      </c>
      <c r="F45" s="63">
        <v>0.1261</v>
      </c>
      <c r="G45" s="63">
        <v>0.1418</v>
      </c>
      <c r="H45" s="63">
        <v>0.001</v>
      </c>
      <c r="I45" s="63">
        <v>0.0321</v>
      </c>
      <c r="J45" s="63">
        <v>0.0254</v>
      </c>
      <c r="K45" s="63">
        <v>0.0298</v>
      </c>
      <c r="L45" s="63">
        <v>0.0082</v>
      </c>
      <c r="M45" s="63">
        <v>0.781</v>
      </c>
      <c r="N45" s="63">
        <v>0.215</v>
      </c>
      <c r="O45" s="63">
        <v>0.7065</v>
      </c>
      <c r="P45" s="55">
        <v>34.51</v>
      </c>
      <c r="Q45" s="54">
        <v>8242</v>
      </c>
      <c r="R45" s="55">
        <v>38.24</v>
      </c>
      <c r="S45" s="54">
        <v>9133</v>
      </c>
      <c r="T45" s="55">
        <v>49.93</v>
      </c>
      <c r="U45" s="65">
        <v>-20.4</v>
      </c>
      <c r="V45" s="59">
        <v>-18.2</v>
      </c>
      <c r="W45" s="64"/>
      <c r="X45" s="59"/>
      <c r="Y45" s="63"/>
      <c r="AA45" s="4">
        <f t="shared" si="0"/>
        <v>99.99980000000001</v>
      </c>
      <c r="AB45" s="30" t="str">
        <f t="shared" si="1"/>
        <v> </v>
      </c>
      <c r="AC45"/>
    </row>
    <row r="46" spans="2:29" ht="12.75">
      <c r="B46" s="18">
        <v>27</v>
      </c>
      <c r="C46" s="63">
        <v>95.0929</v>
      </c>
      <c r="D46" s="63">
        <v>2.6635</v>
      </c>
      <c r="E46" s="63">
        <v>0.8495</v>
      </c>
      <c r="F46" s="63">
        <v>0.1296</v>
      </c>
      <c r="G46" s="63">
        <v>0.1457</v>
      </c>
      <c r="H46" s="63">
        <v>0.001</v>
      </c>
      <c r="I46" s="63">
        <v>0.0326</v>
      </c>
      <c r="J46" s="63">
        <v>0.0259</v>
      </c>
      <c r="K46" s="63">
        <v>0.0396</v>
      </c>
      <c r="L46" s="63">
        <v>0.0076</v>
      </c>
      <c r="M46" s="63">
        <v>0.7918</v>
      </c>
      <c r="N46" s="63">
        <v>0.2203</v>
      </c>
      <c r="O46" s="63">
        <v>0.7078</v>
      </c>
      <c r="P46" s="55">
        <v>34.55</v>
      </c>
      <c r="Q46" s="54">
        <v>8253</v>
      </c>
      <c r="R46" s="55">
        <v>38.29</v>
      </c>
      <c r="S46" s="54">
        <v>9144</v>
      </c>
      <c r="T46" s="55">
        <v>49.94</v>
      </c>
      <c r="U46" s="59">
        <v>-20.5</v>
      </c>
      <c r="V46" s="59">
        <v>-18.6</v>
      </c>
      <c r="W46" s="64"/>
      <c r="X46" s="66"/>
      <c r="Y46" s="66"/>
      <c r="AA46" s="4">
        <f t="shared" si="0"/>
        <v>99.99999999999999</v>
      </c>
      <c r="AB46" s="30" t="str">
        <f t="shared" si="1"/>
        <v>ОК</v>
      </c>
      <c r="AC46"/>
    </row>
    <row r="47" spans="2:29" ht="12.75">
      <c r="B47" s="18">
        <v>28</v>
      </c>
      <c r="C47" s="52">
        <v>95.0666</v>
      </c>
      <c r="D47" s="88">
        <v>2.6725</v>
      </c>
      <c r="E47" s="88">
        <v>0.8507</v>
      </c>
      <c r="F47" s="88">
        <v>0.1297</v>
      </c>
      <c r="G47" s="88">
        <v>0.1461</v>
      </c>
      <c r="H47" s="88">
        <v>0.0012</v>
      </c>
      <c r="I47" s="88">
        <v>0.0327</v>
      </c>
      <c r="J47" s="88">
        <v>0.0263</v>
      </c>
      <c r="K47" s="88">
        <v>0.0382</v>
      </c>
      <c r="L47" s="88">
        <v>0.008</v>
      </c>
      <c r="M47" s="88">
        <v>0.8065</v>
      </c>
      <c r="N47" s="88">
        <v>0.2214</v>
      </c>
      <c r="O47" s="88">
        <v>0.7079</v>
      </c>
      <c r="P47" s="89">
        <v>34.55</v>
      </c>
      <c r="Q47" s="90">
        <v>8252</v>
      </c>
      <c r="R47" s="89">
        <v>38.28</v>
      </c>
      <c r="S47" s="90">
        <v>9143</v>
      </c>
      <c r="T47" s="89">
        <v>49.93</v>
      </c>
      <c r="U47" s="9">
        <v>-20.1</v>
      </c>
      <c r="V47" s="9">
        <v>-18</v>
      </c>
      <c r="W47" s="92" t="s">
        <v>68</v>
      </c>
      <c r="X47" s="46"/>
      <c r="Y47" s="49"/>
      <c r="AA47" s="4">
        <f t="shared" si="0"/>
        <v>99.99990000000001</v>
      </c>
      <c r="AB47" s="30" t="str">
        <f t="shared" si="1"/>
        <v> </v>
      </c>
      <c r="AC47"/>
    </row>
    <row r="48" spans="2:29" ht="12.75" customHeight="1">
      <c r="B48" s="18">
        <v>29</v>
      </c>
      <c r="C48" s="52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Q48" s="90"/>
      <c r="R48" s="89"/>
      <c r="S48" s="90"/>
      <c r="T48" s="89"/>
      <c r="U48" s="9"/>
      <c r="V48" s="9"/>
      <c r="W48" s="93"/>
      <c r="X48" s="46"/>
      <c r="Y48" s="49"/>
      <c r="AA48" s="4">
        <f t="shared" si="0"/>
        <v>0</v>
      </c>
      <c r="AB48" s="30" t="str">
        <f t="shared" si="1"/>
        <v> </v>
      </c>
      <c r="AC48"/>
    </row>
    <row r="49" spans="2:29" ht="12.75" customHeight="1">
      <c r="B49" s="18">
        <v>30</v>
      </c>
      <c r="C49" s="49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48"/>
      <c r="R49" s="47"/>
      <c r="S49" s="48"/>
      <c r="T49" s="50"/>
      <c r="U49" s="9"/>
      <c r="V49" s="9"/>
      <c r="W49" s="46"/>
      <c r="X49" s="46"/>
      <c r="Y49" s="49"/>
      <c r="AA49" s="4">
        <f t="shared" si="0"/>
        <v>0</v>
      </c>
      <c r="AB49" s="30" t="str">
        <f t="shared" si="1"/>
        <v> </v>
      </c>
      <c r="AC49"/>
    </row>
    <row r="50" spans="2:29" ht="12.75" customHeight="1">
      <c r="B50" s="18">
        <v>31</v>
      </c>
      <c r="C50" s="49">
        <v>95.2847</v>
      </c>
      <c r="D50" s="46">
        <v>2.5558</v>
      </c>
      <c r="E50" s="46">
        <v>0.8141</v>
      </c>
      <c r="F50" s="46">
        <v>0.1253</v>
      </c>
      <c r="G50" s="46">
        <v>0.1395</v>
      </c>
      <c r="H50" s="46">
        <v>0.0016</v>
      </c>
      <c r="I50" s="46">
        <v>0.0307</v>
      </c>
      <c r="J50" s="46">
        <v>0.0245</v>
      </c>
      <c r="K50" s="46">
        <v>0.0316</v>
      </c>
      <c r="L50" s="46">
        <v>0.0091</v>
      </c>
      <c r="M50" s="46">
        <v>0.7705</v>
      </c>
      <c r="N50" s="46">
        <v>0.2125</v>
      </c>
      <c r="O50" s="46">
        <v>0.7061</v>
      </c>
      <c r="P50" s="47">
        <v>34.49</v>
      </c>
      <c r="Q50" s="48">
        <v>8239</v>
      </c>
      <c r="R50" s="47">
        <v>38.22</v>
      </c>
      <c r="S50" s="48">
        <v>9129</v>
      </c>
      <c r="T50" s="47">
        <v>49.92</v>
      </c>
      <c r="U50" s="9">
        <v>-21.1</v>
      </c>
      <c r="V50" s="9">
        <v>-18.3</v>
      </c>
      <c r="W50" s="46"/>
      <c r="X50" s="46"/>
      <c r="Y50" s="49"/>
      <c r="AA50" s="4">
        <f t="shared" si="0"/>
        <v>99.9999</v>
      </c>
      <c r="AB50" s="30" t="str">
        <f t="shared" si="1"/>
        <v> </v>
      </c>
      <c r="AC50"/>
    </row>
    <row r="51" spans="2:29" ht="14.25" customHeight="1" hidden="1">
      <c r="B51" s="7">
        <v>31</v>
      </c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  <c r="U51" s="10"/>
      <c r="V51" s="10"/>
      <c r="W51" s="10"/>
      <c r="X51" s="10"/>
      <c r="Y51" s="11"/>
      <c r="AA51" s="4">
        <f>SUM(D51:N51,P51)</f>
        <v>0</v>
      </c>
      <c r="AB51" s="5"/>
      <c r="AC51"/>
    </row>
    <row r="52" spans="2:29" ht="12.75">
      <c r="B52" s="91"/>
      <c r="C52" s="1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4"/>
      <c r="AB52" s="5"/>
      <c r="AC52"/>
    </row>
    <row r="53" spans="3:4" ht="12.75">
      <c r="C53" s="1"/>
      <c r="D53" s="1"/>
    </row>
    <row r="54" spans="3:25" ht="15">
      <c r="C54" s="13" t="s">
        <v>38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13" t="s">
        <v>54</v>
      </c>
      <c r="Q54" s="32"/>
      <c r="R54" s="32"/>
      <c r="S54" s="32"/>
      <c r="T54" s="42"/>
      <c r="U54" s="43"/>
      <c r="V54" s="43"/>
      <c r="W54" s="131">
        <v>42674</v>
      </c>
      <c r="X54" s="132"/>
      <c r="Y54" s="44"/>
    </row>
    <row r="55" spans="3:24" ht="12.75">
      <c r="C55" s="1"/>
      <c r="D55" s="1" t="s">
        <v>28</v>
      </c>
      <c r="O55" s="2"/>
      <c r="P55" s="45" t="s">
        <v>30</v>
      </c>
      <c r="Q55" s="16"/>
      <c r="T55" s="2"/>
      <c r="U55" s="2" t="s">
        <v>0</v>
      </c>
      <c r="V55" s="1"/>
      <c r="W55" s="2"/>
      <c r="X55" s="2" t="s">
        <v>17</v>
      </c>
    </row>
    <row r="56" spans="3:25" ht="18" customHeight="1">
      <c r="C56" s="13" t="s">
        <v>63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 t="s">
        <v>2</v>
      </c>
      <c r="P56" s="13" t="s">
        <v>1</v>
      </c>
      <c r="Q56" s="13"/>
      <c r="R56" s="32"/>
      <c r="S56" s="32"/>
      <c r="T56" s="32"/>
      <c r="U56" s="43"/>
      <c r="V56" s="43"/>
      <c r="W56" s="131">
        <v>42674</v>
      </c>
      <c r="X56" s="132"/>
      <c r="Y56" s="13"/>
    </row>
    <row r="57" spans="3:24" ht="12.75">
      <c r="C57" s="1"/>
      <c r="D57" s="1" t="s">
        <v>29</v>
      </c>
      <c r="O57" s="2"/>
      <c r="P57" s="2" t="s">
        <v>30</v>
      </c>
      <c r="Q57" s="15"/>
      <c r="T57" s="2"/>
      <c r="U57" s="2" t="s">
        <v>0</v>
      </c>
      <c r="V57" s="1"/>
      <c r="W57" s="2"/>
      <c r="X57" s="1" t="s">
        <v>17</v>
      </c>
    </row>
    <row r="61" spans="3:10" ht="12.75">
      <c r="C61" s="37"/>
      <c r="D61" s="31"/>
      <c r="E61" s="31"/>
      <c r="F61" s="31"/>
      <c r="G61" s="31"/>
      <c r="H61" s="31"/>
      <c r="I61" s="31"/>
      <c r="J61" s="31"/>
    </row>
  </sheetData>
  <sheetProtection/>
  <mergeCells count="35">
    <mergeCell ref="B10:Y10"/>
    <mergeCell ref="B13:Y13"/>
    <mergeCell ref="P17:P19"/>
    <mergeCell ref="C16:N16"/>
    <mergeCell ref="K17:K19"/>
    <mergeCell ref="C17:C19"/>
    <mergeCell ref="N17:N19"/>
    <mergeCell ref="F17:F19"/>
    <mergeCell ref="B16:B19"/>
    <mergeCell ref="E17:E19"/>
    <mergeCell ref="C6:AA6"/>
    <mergeCell ref="Y16:Y19"/>
    <mergeCell ref="U16:U19"/>
    <mergeCell ref="D17:D19"/>
    <mergeCell ref="G17:G19"/>
    <mergeCell ref="W56:X56"/>
    <mergeCell ref="W54:X54"/>
    <mergeCell ref="Q17:Q19"/>
    <mergeCell ref="S17:S19"/>
    <mergeCell ref="R17:R19"/>
    <mergeCell ref="B14:Y14"/>
    <mergeCell ref="O17:O19"/>
    <mergeCell ref="W16:W19"/>
    <mergeCell ref="L17:L19"/>
    <mergeCell ref="O16:T16"/>
    <mergeCell ref="B7:Y7"/>
    <mergeCell ref="H17:H19"/>
    <mergeCell ref="J17:J19"/>
    <mergeCell ref="I17:I19"/>
    <mergeCell ref="V16:V19"/>
    <mergeCell ref="B9:Y9"/>
    <mergeCell ref="B12:Y12"/>
    <mergeCell ref="M17:M19"/>
    <mergeCell ref="T17:T19"/>
    <mergeCell ref="X16:X19"/>
  </mergeCells>
  <printOptions/>
  <pageMargins left="0.31496062992125984" right="0" top="0.35433070866141736" bottom="0.35433070866141736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"/>
  <sheetViews>
    <sheetView view="pageBreakPreview" zoomScaleSheetLayoutView="100" workbookViewId="0" topLeftCell="A1">
      <selection activeCell="N29" sqref="N29"/>
    </sheetView>
  </sheetViews>
  <sheetFormatPr defaultColWidth="9.00390625" defaultRowHeight="12.75"/>
  <cols>
    <col min="1" max="1" width="3.625" style="0" customWidth="1"/>
    <col min="2" max="3" width="11.75390625" style="0" customWidth="1"/>
    <col min="4" max="4" width="11.625" style="0" customWidth="1"/>
    <col min="5" max="5" width="12.00390625" style="0" customWidth="1"/>
    <col min="6" max="6" width="12.625" style="0" customWidth="1"/>
    <col min="7" max="7" width="12.00390625" style="0" customWidth="1"/>
    <col min="8" max="8" width="15.125" style="0" customWidth="1"/>
    <col min="9" max="9" width="13.875" style="0" customWidth="1"/>
    <col min="10" max="10" width="18.75390625" style="0" customWidth="1"/>
    <col min="11" max="11" width="9.125" style="6" customWidth="1"/>
  </cols>
  <sheetData>
    <row r="1" spans="2:9" ht="12.75">
      <c r="B1" s="40" t="s">
        <v>31</v>
      </c>
      <c r="C1" s="40"/>
      <c r="D1" s="40"/>
      <c r="E1" s="34"/>
      <c r="F1" s="34"/>
      <c r="G1" s="34"/>
      <c r="H1" s="31"/>
      <c r="I1" s="31"/>
    </row>
    <row r="2" spans="2:9" ht="12.75">
      <c r="B2" s="40" t="s">
        <v>32</v>
      </c>
      <c r="C2" s="40"/>
      <c r="D2" s="40"/>
      <c r="E2" s="34"/>
      <c r="F2" s="34"/>
      <c r="G2" s="34"/>
      <c r="H2" s="31"/>
      <c r="I2" s="31"/>
    </row>
    <row r="3" spans="2:10" ht="12.75">
      <c r="B3" s="41" t="s">
        <v>44</v>
      </c>
      <c r="C3" s="41"/>
      <c r="D3" s="40"/>
      <c r="E3" s="34"/>
      <c r="F3" s="34"/>
      <c r="G3" s="34"/>
      <c r="H3" s="36"/>
      <c r="I3" s="36"/>
      <c r="J3" s="3"/>
    </row>
    <row r="4" spans="2:10" ht="12.75">
      <c r="B4" s="34"/>
      <c r="C4" s="34"/>
      <c r="D4" s="34"/>
      <c r="E4" s="34"/>
      <c r="F4" s="34"/>
      <c r="G4" s="34"/>
      <c r="H4" s="36"/>
      <c r="I4" s="36"/>
      <c r="J4" s="3"/>
    </row>
    <row r="5" spans="2:10" ht="15">
      <c r="B5" s="38"/>
      <c r="C5" s="139" t="s">
        <v>37</v>
      </c>
      <c r="D5" s="139"/>
      <c r="E5" s="139"/>
      <c r="F5" s="139"/>
      <c r="G5" s="139"/>
      <c r="H5" s="139"/>
      <c r="I5" s="139"/>
      <c r="J5" s="21"/>
    </row>
    <row r="6" spans="2:10" ht="18" customHeight="1">
      <c r="B6" s="74" t="s">
        <v>76</v>
      </c>
      <c r="C6" s="75"/>
      <c r="D6" s="75"/>
      <c r="E6" s="75"/>
      <c r="F6" s="75"/>
      <c r="G6" s="75"/>
      <c r="H6" s="75"/>
      <c r="I6" s="75"/>
      <c r="J6" s="75"/>
    </row>
    <row r="7" spans="2:10" ht="18" customHeight="1">
      <c r="B7" s="74" t="s">
        <v>78</v>
      </c>
      <c r="C7" s="74"/>
      <c r="D7" s="74"/>
      <c r="E7" s="74"/>
      <c r="F7" s="74"/>
      <c r="G7" s="74"/>
      <c r="H7" s="74"/>
      <c r="I7" s="74"/>
      <c r="J7" s="74"/>
    </row>
    <row r="8" spans="2:10" ht="18" customHeight="1" hidden="1">
      <c r="B8" s="152"/>
      <c r="C8" s="152"/>
      <c r="D8" s="152"/>
      <c r="E8" s="152"/>
      <c r="F8" s="152"/>
      <c r="G8" s="152"/>
      <c r="H8" s="152"/>
      <c r="I8" s="152"/>
      <c r="J8" s="74"/>
    </row>
    <row r="9" spans="2:10" ht="18" customHeight="1">
      <c r="B9" s="153" t="s">
        <v>79</v>
      </c>
      <c r="C9" s="153"/>
      <c r="D9" s="153"/>
      <c r="E9" s="153"/>
      <c r="F9" s="153"/>
      <c r="G9" s="153"/>
      <c r="H9" s="153"/>
      <c r="I9" s="153"/>
      <c r="J9" s="74"/>
    </row>
    <row r="10" spans="2:10" ht="18" customHeight="1">
      <c r="B10" s="74" t="s">
        <v>77</v>
      </c>
      <c r="C10" s="74"/>
      <c r="D10" s="74"/>
      <c r="E10" s="74"/>
      <c r="F10" s="74"/>
      <c r="G10" s="74"/>
      <c r="H10" s="74"/>
      <c r="I10" s="74"/>
      <c r="J10" s="74"/>
    </row>
    <row r="11" spans="2:10" ht="6.75" customHeight="1">
      <c r="B11" s="19"/>
      <c r="C11" s="20"/>
      <c r="D11" s="20"/>
      <c r="E11" s="20"/>
      <c r="F11" s="20"/>
      <c r="G11" s="20"/>
      <c r="H11" s="20"/>
      <c r="I11" s="20"/>
      <c r="J11" s="22"/>
    </row>
    <row r="12" spans="2:11" ht="30" customHeight="1">
      <c r="B12" s="128" t="s">
        <v>27</v>
      </c>
      <c r="C12" s="135" t="s">
        <v>41</v>
      </c>
      <c r="D12" s="136"/>
      <c r="E12" s="136"/>
      <c r="F12" s="136"/>
      <c r="G12" s="136"/>
      <c r="H12" s="147" t="s">
        <v>42</v>
      </c>
      <c r="I12" s="148" t="s">
        <v>43</v>
      </c>
      <c r="J12" s="23"/>
      <c r="K12"/>
    </row>
    <row r="13" spans="2:11" ht="48.75" customHeight="1">
      <c r="B13" s="129"/>
      <c r="C13" s="137" t="s">
        <v>47</v>
      </c>
      <c r="D13" s="127" t="s">
        <v>48</v>
      </c>
      <c r="E13" s="127" t="s">
        <v>49</v>
      </c>
      <c r="F13" s="127" t="s">
        <v>50</v>
      </c>
      <c r="G13" s="127" t="s">
        <v>51</v>
      </c>
      <c r="H13" s="147"/>
      <c r="I13" s="149"/>
      <c r="J13" s="23"/>
      <c r="K13"/>
    </row>
    <row r="14" spans="2:11" ht="15.75" customHeight="1">
      <c r="B14" s="129"/>
      <c r="C14" s="137"/>
      <c r="D14" s="127"/>
      <c r="E14" s="127"/>
      <c r="F14" s="127"/>
      <c r="G14" s="127"/>
      <c r="H14" s="147"/>
      <c r="I14" s="149"/>
      <c r="J14" s="23"/>
      <c r="K14"/>
    </row>
    <row r="15" spans="2:11" ht="30" customHeight="1">
      <c r="B15" s="138"/>
      <c r="C15" s="137"/>
      <c r="D15" s="127"/>
      <c r="E15" s="127"/>
      <c r="F15" s="127"/>
      <c r="G15" s="127"/>
      <c r="H15" s="147"/>
      <c r="I15" s="150"/>
      <c r="J15" s="23"/>
      <c r="K15"/>
    </row>
    <row r="16" spans="2:12" ht="15.75" customHeight="1">
      <c r="B16" s="17">
        <v>1</v>
      </c>
      <c r="C16" s="39">
        <v>85475.7</v>
      </c>
      <c r="D16" s="39">
        <v>59291.2</v>
      </c>
      <c r="E16" s="39">
        <v>127493.9</v>
      </c>
      <c r="F16" s="39">
        <v>0</v>
      </c>
      <c r="G16" s="39">
        <v>3393.7</v>
      </c>
      <c r="H16" s="68">
        <f aca="true" t="shared" si="0" ref="H16:H46">SUM(C16:G16)</f>
        <v>275654.5</v>
      </c>
      <c r="I16" s="69">
        <v>34.97</v>
      </c>
      <c r="J16" s="24"/>
      <c r="K16" s="146"/>
      <c r="L16" s="146"/>
    </row>
    <row r="17" spans="2:12" ht="15.75">
      <c r="B17" s="17">
        <v>2</v>
      </c>
      <c r="C17" s="39">
        <v>76065.9</v>
      </c>
      <c r="D17" s="39">
        <v>43357.6</v>
      </c>
      <c r="E17" s="39">
        <v>119260.3</v>
      </c>
      <c r="F17" s="39">
        <v>0</v>
      </c>
      <c r="G17" s="39">
        <v>3382.4</v>
      </c>
      <c r="H17" s="68">
        <f t="shared" si="0"/>
        <v>242066.19999999998</v>
      </c>
      <c r="I17" s="69">
        <f>IF(Паспорт!P21&gt;0,Паспорт!P21,I16)</f>
        <v>34.97</v>
      </c>
      <c r="J17" s="24"/>
      <c r="K17" s="146"/>
      <c r="L17" s="146"/>
    </row>
    <row r="18" spans="2:12" ht="15.75">
      <c r="B18" s="17">
        <v>3</v>
      </c>
      <c r="C18" s="39">
        <v>64434.3</v>
      </c>
      <c r="D18" s="39">
        <v>76635</v>
      </c>
      <c r="E18" s="39">
        <v>128656.6</v>
      </c>
      <c r="F18" s="39">
        <v>0</v>
      </c>
      <c r="G18" s="39">
        <v>2473.4</v>
      </c>
      <c r="H18" s="68">
        <f t="shared" si="0"/>
        <v>272199.30000000005</v>
      </c>
      <c r="I18" s="69">
        <f>IF(Паспорт!P22&gt;0,Паспорт!P22,I17)</f>
        <v>34.57</v>
      </c>
      <c r="J18" s="24"/>
      <c r="K18" s="146"/>
      <c r="L18" s="146"/>
    </row>
    <row r="19" spans="2:12" ht="15.75">
      <c r="B19" s="17">
        <v>4</v>
      </c>
      <c r="C19" s="39">
        <v>64287.1</v>
      </c>
      <c r="D19" s="39">
        <v>137331.2</v>
      </c>
      <c r="E19" s="39">
        <v>115102.5</v>
      </c>
      <c r="F19" s="39">
        <v>0</v>
      </c>
      <c r="G19" s="39">
        <v>2391.6</v>
      </c>
      <c r="H19" s="68">
        <f t="shared" si="0"/>
        <v>319112.4</v>
      </c>
      <c r="I19" s="69">
        <f>IF(Паспорт!P23&gt;0,Паспорт!P23,I18)</f>
        <v>34.54</v>
      </c>
      <c r="J19" s="24"/>
      <c r="K19" s="146"/>
      <c r="L19" s="146"/>
    </row>
    <row r="20" spans="2:12" ht="15.75">
      <c r="B20" s="17">
        <v>5</v>
      </c>
      <c r="C20" s="39">
        <v>141847</v>
      </c>
      <c r="D20" s="39">
        <v>66896.8</v>
      </c>
      <c r="E20" s="39">
        <v>122260.4</v>
      </c>
      <c r="F20" s="39">
        <v>0</v>
      </c>
      <c r="G20" s="39">
        <v>3078.9</v>
      </c>
      <c r="H20" s="68">
        <f t="shared" si="0"/>
        <v>334083.1</v>
      </c>
      <c r="I20" s="69">
        <f>IF(Паспорт!P24&gt;0,Паспорт!P24,I19)</f>
        <v>34.54</v>
      </c>
      <c r="J20" s="24"/>
      <c r="K20" s="146"/>
      <c r="L20" s="146"/>
    </row>
    <row r="21" spans="2:12" ht="15.75" customHeight="1">
      <c r="B21" s="17">
        <v>6</v>
      </c>
      <c r="C21" s="39">
        <v>244289.3</v>
      </c>
      <c r="D21" s="39">
        <v>108484</v>
      </c>
      <c r="E21" s="39">
        <v>129584.2</v>
      </c>
      <c r="F21" s="39">
        <v>0</v>
      </c>
      <c r="G21" s="39">
        <v>2801.2</v>
      </c>
      <c r="H21" s="68">
        <f t="shared" si="0"/>
        <v>485158.7</v>
      </c>
      <c r="I21" s="69">
        <f>IF(Паспорт!P25&gt;0,Паспорт!P25,I20)</f>
        <v>34.62</v>
      </c>
      <c r="J21" s="24"/>
      <c r="K21" s="146"/>
      <c r="L21" s="146"/>
    </row>
    <row r="22" spans="2:12" ht="15.75">
      <c r="B22" s="17">
        <v>7</v>
      </c>
      <c r="C22" s="106">
        <v>0</v>
      </c>
      <c r="D22" s="39">
        <v>101727.5</v>
      </c>
      <c r="E22" s="39">
        <v>130704.6</v>
      </c>
      <c r="F22" s="39">
        <v>0</v>
      </c>
      <c r="G22" s="39">
        <v>2976</v>
      </c>
      <c r="H22" s="68">
        <f t="shared" si="0"/>
        <v>235408.1</v>
      </c>
      <c r="I22" s="69">
        <f>IF(Паспорт!P26&gt;0,Паспорт!P26,I21)</f>
        <v>34.65</v>
      </c>
      <c r="J22" s="24"/>
      <c r="K22" s="146"/>
      <c r="L22" s="146"/>
    </row>
    <row r="23" spans="2:12" ht="15.75">
      <c r="B23" s="17">
        <v>8</v>
      </c>
      <c r="C23" s="106">
        <v>0</v>
      </c>
      <c r="D23" s="39">
        <v>145644.3</v>
      </c>
      <c r="E23" s="39">
        <v>118775.6</v>
      </c>
      <c r="F23" s="39">
        <v>0</v>
      </c>
      <c r="G23" s="39">
        <v>4154.5</v>
      </c>
      <c r="H23" s="68">
        <f t="shared" si="0"/>
        <v>268574.4</v>
      </c>
      <c r="I23" s="69">
        <f>IF(Паспорт!P27&gt;0,Паспорт!P27,I22)</f>
        <v>34.65</v>
      </c>
      <c r="J23" s="24"/>
      <c r="K23" s="146"/>
      <c r="L23" s="146"/>
    </row>
    <row r="24" spans="2:11" ht="15" customHeight="1">
      <c r="B24" s="17">
        <v>9</v>
      </c>
      <c r="C24" s="106">
        <v>0</v>
      </c>
      <c r="D24" s="39">
        <v>187698</v>
      </c>
      <c r="E24" s="39">
        <v>145741.9</v>
      </c>
      <c r="F24" s="39">
        <v>0</v>
      </c>
      <c r="G24" s="39">
        <v>5562.6</v>
      </c>
      <c r="H24" s="68">
        <f t="shared" si="0"/>
        <v>339002.5</v>
      </c>
      <c r="I24" s="69">
        <f>IF(Паспорт!P28&gt;0,Паспорт!P28,I23)</f>
        <v>34.65</v>
      </c>
      <c r="J24" s="24"/>
      <c r="K24" s="29"/>
    </row>
    <row r="25" spans="2:11" ht="15.75">
      <c r="B25" s="17">
        <v>10</v>
      </c>
      <c r="C25" s="106">
        <v>0</v>
      </c>
      <c r="D25" s="39">
        <v>348979.4</v>
      </c>
      <c r="E25" s="39">
        <v>214191.5</v>
      </c>
      <c r="F25" s="39">
        <v>0</v>
      </c>
      <c r="G25" s="39">
        <v>4906.8</v>
      </c>
      <c r="H25" s="68">
        <f t="shared" si="0"/>
        <v>568077.7000000001</v>
      </c>
      <c r="I25" s="69">
        <f>IF(Паспорт!P29&gt;0,Паспорт!P29,I24)</f>
        <v>34.65</v>
      </c>
      <c r="J25" s="24"/>
      <c r="K25" s="29"/>
    </row>
    <row r="26" spans="2:11" ht="15.75">
      <c r="B26" s="17">
        <v>11</v>
      </c>
      <c r="C26" s="106">
        <v>0</v>
      </c>
      <c r="D26" s="39">
        <v>89382.3</v>
      </c>
      <c r="E26" s="39">
        <v>205855.4</v>
      </c>
      <c r="F26" s="39">
        <v>0</v>
      </c>
      <c r="G26" s="39">
        <v>5138.1</v>
      </c>
      <c r="H26" s="68">
        <f t="shared" si="0"/>
        <v>300375.8</v>
      </c>
      <c r="I26" s="69">
        <f>IF(Паспорт!P30&gt;0,Паспорт!P30,I25)</f>
        <v>34.55</v>
      </c>
      <c r="J26" s="24"/>
      <c r="K26" s="29"/>
    </row>
    <row r="27" spans="2:11" ht="15.75">
      <c r="B27" s="17">
        <v>12</v>
      </c>
      <c r="C27" s="106">
        <v>0</v>
      </c>
      <c r="D27" s="39">
        <v>121024.9</v>
      </c>
      <c r="E27" s="39">
        <v>302953.9</v>
      </c>
      <c r="F27" s="39">
        <v>0</v>
      </c>
      <c r="G27" s="39">
        <v>6943.4</v>
      </c>
      <c r="H27" s="68">
        <f t="shared" si="0"/>
        <v>430922.20000000007</v>
      </c>
      <c r="I27" s="69">
        <f>IF(Паспорт!P31&gt;0,Паспорт!P31,I26)</f>
        <v>34.54</v>
      </c>
      <c r="J27" s="24"/>
      <c r="K27" s="29"/>
    </row>
    <row r="28" spans="2:11" ht="15.75">
      <c r="B28" s="17">
        <v>13</v>
      </c>
      <c r="C28" s="106">
        <v>0</v>
      </c>
      <c r="D28" s="39">
        <v>78393</v>
      </c>
      <c r="E28" s="39">
        <v>574656.9</v>
      </c>
      <c r="F28" s="39">
        <v>44481.5</v>
      </c>
      <c r="G28" s="39">
        <v>9855.9</v>
      </c>
      <c r="H28" s="68">
        <f t="shared" si="0"/>
        <v>707387.3</v>
      </c>
      <c r="I28" s="69">
        <f>IF(Паспорт!P32&gt;0,Паспорт!P32,I27)</f>
        <v>34.55</v>
      </c>
      <c r="J28" s="24"/>
      <c r="K28" s="29"/>
    </row>
    <row r="29" spans="2:11" ht="15.75">
      <c r="B29" s="17">
        <v>14</v>
      </c>
      <c r="C29" s="106">
        <v>0</v>
      </c>
      <c r="D29" s="39">
        <v>63664.7</v>
      </c>
      <c r="E29" s="39">
        <v>568262.1</v>
      </c>
      <c r="F29" s="39">
        <v>101097.9</v>
      </c>
      <c r="G29" s="39">
        <v>9982.2</v>
      </c>
      <c r="H29" s="68">
        <f t="shared" si="0"/>
        <v>743006.8999999999</v>
      </c>
      <c r="I29" s="69">
        <f>IF(Паспорт!P33&gt;0,Паспорт!P33,I28)</f>
        <v>34.55</v>
      </c>
      <c r="J29" s="24"/>
      <c r="K29" s="29"/>
    </row>
    <row r="30" spans="2:11" ht="15.75">
      <c r="B30" s="17">
        <v>15</v>
      </c>
      <c r="C30" s="106">
        <v>0</v>
      </c>
      <c r="D30" s="39">
        <v>342132.4</v>
      </c>
      <c r="E30" s="39">
        <v>656769.5</v>
      </c>
      <c r="F30" s="39">
        <v>82782.2</v>
      </c>
      <c r="G30" s="39">
        <v>10220.2</v>
      </c>
      <c r="H30" s="68">
        <f t="shared" si="0"/>
        <v>1091904.3</v>
      </c>
      <c r="I30" s="69">
        <f>IF(Паспорт!P34&gt;0,Паспорт!P34,I29)</f>
        <v>34.55</v>
      </c>
      <c r="J30" s="24"/>
      <c r="K30" s="29"/>
    </row>
    <row r="31" spans="2:11" ht="15.75">
      <c r="B31" s="18">
        <v>16</v>
      </c>
      <c r="C31" s="106">
        <v>0</v>
      </c>
      <c r="D31" s="39">
        <v>196333.4</v>
      </c>
      <c r="E31" s="39">
        <v>713616.2</v>
      </c>
      <c r="F31" s="39">
        <v>93905.2</v>
      </c>
      <c r="G31" s="39">
        <v>10832.8</v>
      </c>
      <c r="H31" s="68">
        <f t="shared" si="0"/>
        <v>1014687.6</v>
      </c>
      <c r="I31" s="69">
        <f>IF(Паспорт!P35&gt;0,Паспорт!P35,I30)</f>
        <v>34.55</v>
      </c>
      <c r="J31" s="24"/>
      <c r="K31" s="29"/>
    </row>
    <row r="32" spans="2:11" ht="15.75">
      <c r="B32" s="18">
        <v>17</v>
      </c>
      <c r="C32" s="106">
        <v>0</v>
      </c>
      <c r="D32" s="39">
        <v>176967.4</v>
      </c>
      <c r="E32" s="39">
        <v>867380.9</v>
      </c>
      <c r="F32" s="39">
        <v>101266.6</v>
      </c>
      <c r="G32" s="39">
        <v>10525.1</v>
      </c>
      <c r="H32" s="68">
        <f t="shared" si="0"/>
        <v>1156140.0000000002</v>
      </c>
      <c r="I32" s="69">
        <f>IF(Паспорт!P36&gt;0,Паспорт!P36,I31)</f>
        <v>34.74</v>
      </c>
      <c r="J32" s="24"/>
      <c r="K32" s="29"/>
    </row>
    <row r="33" spans="2:11" ht="15.75">
      <c r="B33" s="18">
        <v>18</v>
      </c>
      <c r="C33" s="106">
        <v>0</v>
      </c>
      <c r="D33" s="39">
        <v>122877</v>
      </c>
      <c r="E33" s="39">
        <v>911089.4</v>
      </c>
      <c r="F33" s="39">
        <v>89235.1</v>
      </c>
      <c r="G33" s="39">
        <v>10704.9</v>
      </c>
      <c r="H33" s="68">
        <f t="shared" si="0"/>
        <v>1133906.4</v>
      </c>
      <c r="I33" s="69">
        <f>IF(Паспорт!P37&gt;0,Паспорт!P37,I32)</f>
        <v>34.82</v>
      </c>
      <c r="J33" s="24"/>
      <c r="K33" s="29"/>
    </row>
    <row r="34" spans="2:11" ht="15.75">
      <c r="B34" s="18">
        <v>19</v>
      </c>
      <c r="C34" s="39">
        <v>1157010.4</v>
      </c>
      <c r="D34" s="39">
        <v>123316.2</v>
      </c>
      <c r="E34" s="39">
        <v>991176.3</v>
      </c>
      <c r="F34" s="39">
        <v>137903.4</v>
      </c>
      <c r="G34" s="39">
        <v>11331.8</v>
      </c>
      <c r="H34" s="68">
        <f t="shared" si="0"/>
        <v>2420738.0999999996</v>
      </c>
      <c r="I34" s="69">
        <f>IF(Паспорт!P38&gt;0,Паспорт!P38,I33)</f>
        <v>34.56</v>
      </c>
      <c r="J34" s="24"/>
      <c r="K34" s="29"/>
    </row>
    <row r="35" spans="2:11" ht="15.75">
      <c r="B35" s="18">
        <v>20</v>
      </c>
      <c r="C35" s="39">
        <v>1349434.5</v>
      </c>
      <c r="D35" s="39">
        <v>123308.8</v>
      </c>
      <c r="E35" s="39">
        <v>1024059.5</v>
      </c>
      <c r="F35" s="39">
        <v>142087.9</v>
      </c>
      <c r="G35" s="39">
        <v>11721.2</v>
      </c>
      <c r="H35" s="68">
        <f t="shared" si="0"/>
        <v>2650611.9</v>
      </c>
      <c r="I35" s="69">
        <f>IF(Паспорт!P39&gt;0,Паспорт!P39,I34)</f>
        <v>34.63</v>
      </c>
      <c r="J35" s="24"/>
      <c r="K35" s="29"/>
    </row>
    <row r="36" spans="2:11" ht="15.75">
      <c r="B36" s="18">
        <v>21</v>
      </c>
      <c r="C36" s="39">
        <v>1412642</v>
      </c>
      <c r="D36" s="39">
        <v>125731.2</v>
      </c>
      <c r="E36" s="39">
        <v>1010307.6</v>
      </c>
      <c r="F36" s="39">
        <v>140105</v>
      </c>
      <c r="G36" s="39">
        <v>13211.7</v>
      </c>
      <c r="H36" s="68">
        <f t="shared" si="0"/>
        <v>2701997.5</v>
      </c>
      <c r="I36" s="69">
        <f>IF(Паспорт!P40&gt;0,Паспорт!P40,I35)</f>
        <v>34.5112</v>
      </c>
      <c r="J36" s="24"/>
      <c r="K36" s="29"/>
    </row>
    <row r="37" spans="2:11" ht="15.75">
      <c r="B37" s="18">
        <v>22</v>
      </c>
      <c r="C37" s="39">
        <v>1285931.5</v>
      </c>
      <c r="D37" s="39">
        <v>93589.1</v>
      </c>
      <c r="E37" s="39">
        <v>954625.8</v>
      </c>
      <c r="F37" s="39">
        <v>146282.2</v>
      </c>
      <c r="G37" s="39">
        <v>12556.2</v>
      </c>
      <c r="H37" s="68">
        <f t="shared" si="0"/>
        <v>2492984.8000000007</v>
      </c>
      <c r="I37" s="69">
        <f>IF(Паспорт!P41&gt;0,Паспорт!P41,I36)</f>
        <v>34.5112</v>
      </c>
      <c r="J37" s="24"/>
      <c r="K37" s="29"/>
    </row>
    <row r="38" spans="2:11" ht="15.75">
      <c r="B38" s="18">
        <v>23</v>
      </c>
      <c r="C38" s="39">
        <v>1322030.9</v>
      </c>
      <c r="D38" s="39">
        <v>97690.3</v>
      </c>
      <c r="E38" s="39">
        <v>986071.1</v>
      </c>
      <c r="F38" s="39">
        <v>145411.4</v>
      </c>
      <c r="G38" s="39">
        <v>12623.5</v>
      </c>
      <c r="H38" s="68">
        <f t="shared" si="0"/>
        <v>2563827.1999999997</v>
      </c>
      <c r="I38" s="69">
        <f>IF(Паспорт!P42&gt;0,Паспорт!P42,I37)</f>
        <v>34.5112</v>
      </c>
      <c r="J38" s="24"/>
      <c r="K38" s="29"/>
    </row>
    <row r="39" spans="2:11" ht="15.75">
      <c r="B39" s="18">
        <v>24</v>
      </c>
      <c r="C39" s="39">
        <v>1431894.5</v>
      </c>
      <c r="D39" s="39">
        <v>171371.9</v>
      </c>
      <c r="E39" s="39">
        <v>1004933.8</v>
      </c>
      <c r="F39" s="39">
        <v>146325.3</v>
      </c>
      <c r="G39" s="39">
        <v>12648</v>
      </c>
      <c r="H39" s="68">
        <f t="shared" si="0"/>
        <v>2767173.5</v>
      </c>
      <c r="I39" s="69">
        <f>IF(Паспорт!P43&gt;0,Паспорт!P43,I38)</f>
        <v>34.59</v>
      </c>
      <c r="J39" s="24"/>
      <c r="K39" s="29"/>
    </row>
    <row r="40" spans="2:11" ht="15.75">
      <c r="B40" s="18">
        <v>25</v>
      </c>
      <c r="C40" s="39">
        <v>1529507.6</v>
      </c>
      <c r="D40" s="39">
        <v>99411.2</v>
      </c>
      <c r="E40" s="39">
        <v>1041481.3</v>
      </c>
      <c r="F40" s="39">
        <v>146338.2</v>
      </c>
      <c r="G40" s="39">
        <v>13603.5</v>
      </c>
      <c r="H40" s="68">
        <f t="shared" si="0"/>
        <v>2830341.8000000003</v>
      </c>
      <c r="I40" s="69">
        <f>IF(Паспорт!P44&gt;0,Паспорт!P44,I39)</f>
        <v>34.57</v>
      </c>
      <c r="J40" s="24"/>
      <c r="K40" s="29"/>
    </row>
    <row r="41" spans="2:11" ht="15.75">
      <c r="B41" s="18">
        <v>26</v>
      </c>
      <c r="C41" s="39">
        <v>1498733.4</v>
      </c>
      <c r="D41" s="39">
        <v>117587.5</v>
      </c>
      <c r="E41" s="39">
        <v>1171725</v>
      </c>
      <c r="F41" s="39">
        <v>142096.5</v>
      </c>
      <c r="G41" s="39">
        <v>14108.2</v>
      </c>
      <c r="H41" s="68">
        <f t="shared" si="0"/>
        <v>2944250.6</v>
      </c>
      <c r="I41" s="69">
        <f>IF(Паспорт!P45&gt;0,Паспорт!P45,I40)</f>
        <v>34.51</v>
      </c>
      <c r="J41" s="24"/>
      <c r="K41" s="29"/>
    </row>
    <row r="42" spans="2:11" ht="15.75">
      <c r="B42" s="18">
        <v>27</v>
      </c>
      <c r="C42" s="39">
        <v>1465280.375</v>
      </c>
      <c r="D42" s="39">
        <v>116945.7</v>
      </c>
      <c r="E42" s="39">
        <v>1306080.9</v>
      </c>
      <c r="F42" s="39">
        <v>149384</v>
      </c>
      <c r="G42" s="39">
        <v>14310</v>
      </c>
      <c r="H42" s="68">
        <f t="shared" si="0"/>
        <v>3052000.9749999996</v>
      </c>
      <c r="I42" s="69">
        <f>IF(Паспорт!P46&gt;0,Паспорт!P46,I41)</f>
        <v>34.55</v>
      </c>
      <c r="J42" s="24"/>
      <c r="K42" s="29"/>
    </row>
    <row r="43" spans="2:11" ht="15.75">
      <c r="B43" s="18">
        <v>28</v>
      </c>
      <c r="C43" s="39">
        <v>1540492.375</v>
      </c>
      <c r="D43" s="39">
        <v>129527.3</v>
      </c>
      <c r="E43" s="39">
        <v>1170234</v>
      </c>
      <c r="F43" s="39">
        <v>147625.4</v>
      </c>
      <c r="G43" s="39">
        <v>14853.9</v>
      </c>
      <c r="H43" s="68">
        <f t="shared" si="0"/>
        <v>3002732.9749999996</v>
      </c>
      <c r="I43" s="69">
        <f>IF(Паспорт!P47&gt;0,Паспорт!P47,I42)</f>
        <v>34.55</v>
      </c>
      <c r="J43" s="24"/>
      <c r="K43" s="29"/>
    </row>
    <row r="44" spans="2:11" ht="12.75" customHeight="1">
      <c r="B44" s="18">
        <v>29</v>
      </c>
      <c r="C44" s="39">
        <v>1523987.125</v>
      </c>
      <c r="D44" s="39">
        <v>154870.4</v>
      </c>
      <c r="E44" s="39">
        <v>1167164</v>
      </c>
      <c r="F44" s="39">
        <v>151391.4</v>
      </c>
      <c r="G44" s="39">
        <v>16204.6</v>
      </c>
      <c r="H44" s="68">
        <f t="shared" si="0"/>
        <v>3013617.525</v>
      </c>
      <c r="I44" s="69">
        <f>IF(Паспорт!P48&gt;0,Паспорт!P48,I43)</f>
        <v>34.55</v>
      </c>
      <c r="J44" s="24"/>
      <c r="K44" s="29"/>
    </row>
    <row r="45" spans="2:11" ht="12.75" customHeight="1">
      <c r="B45" s="18">
        <v>30</v>
      </c>
      <c r="C45" s="39">
        <v>1433178.875</v>
      </c>
      <c r="D45" s="39">
        <v>137255.5</v>
      </c>
      <c r="E45" s="39">
        <v>928972.6</v>
      </c>
      <c r="F45" s="39">
        <v>140579.7</v>
      </c>
      <c r="G45" s="39">
        <v>14604.9</v>
      </c>
      <c r="H45" s="68">
        <f t="shared" si="0"/>
        <v>2654591.575</v>
      </c>
      <c r="I45" s="69">
        <f>IF(Паспорт!P49&gt;0,Паспорт!P49,I44)</f>
        <v>34.55</v>
      </c>
      <c r="J45" s="24"/>
      <c r="K45" s="29"/>
    </row>
    <row r="46" spans="2:11" ht="12.75" customHeight="1">
      <c r="B46" s="18">
        <v>31</v>
      </c>
      <c r="C46" s="39">
        <v>1484888.625</v>
      </c>
      <c r="D46" s="39">
        <v>135901</v>
      </c>
      <c r="E46" s="39">
        <v>951811.4</v>
      </c>
      <c r="F46" s="39">
        <v>145563.6</v>
      </c>
      <c r="G46" s="39">
        <v>14217.2</v>
      </c>
      <c r="H46" s="68">
        <f t="shared" si="0"/>
        <v>2732381.825</v>
      </c>
      <c r="I46" s="69">
        <f>IF(Паспорт!P50&gt;0,Паспорт!P50,I45)</f>
        <v>34.49</v>
      </c>
      <c r="J46" s="28"/>
      <c r="K46" s="29"/>
    </row>
    <row r="47" spans="2:12" ht="57.75" customHeight="1">
      <c r="B47" s="18" t="s">
        <v>42</v>
      </c>
      <c r="C47" s="72">
        <f aca="true" t="shared" si="1" ref="C47:H47">SUM(C16:C46)</f>
        <v>19111411.475</v>
      </c>
      <c r="D47" s="73">
        <f t="shared" si="1"/>
        <v>4093326.1999999997</v>
      </c>
      <c r="E47" s="73">
        <f t="shared" si="1"/>
        <v>19860999.1</v>
      </c>
      <c r="F47" s="73">
        <f t="shared" si="1"/>
        <v>2393862.5</v>
      </c>
      <c r="G47" s="73">
        <f t="shared" si="1"/>
        <v>285318.4000000001</v>
      </c>
      <c r="H47" s="70">
        <f t="shared" si="1"/>
        <v>45744917.675000004</v>
      </c>
      <c r="I47" s="71">
        <f>SUMPRODUCT(I16:I46,H16:H46)/SUM(H16:H46)</f>
        <v>34.56603958678235</v>
      </c>
      <c r="J47" s="27"/>
      <c r="K47" s="145"/>
      <c r="L47" s="145"/>
    </row>
    <row r="48" spans="2:11" ht="14.25" customHeight="1" hidden="1">
      <c r="B48" s="7">
        <v>31</v>
      </c>
      <c r="C48" s="12"/>
      <c r="D48" s="8"/>
      <c r="E48" s="8"/>
      <c r="F48" s="8"/>
      <c r="G48" s="8"/>
      <c r="H48" s="8"/>
      <c r="I48" s="8"/>
      <c r="J48" s="25"/>
      <c r="K48"/>
    </row>
    <row r="49" spans="3:11" ht="12.75">
      <c r="C49" s="151"/>
      <c r="D49" s="151"/>
      <c r="E49" s="151"/>
      <c r="F49" s="151"/>
      <c r="G49" s="151"/>
      <c r="H49" s="151"/>
      <c r="I49" s="151"/>
      <c r="J49" s="26"/>
      <c r="K49"/>
    </row>
    <row r="50" spans="2:10" ht="18" customHeight="1">
      <c r="B50" s="13" t="s">
        <v>65</v>
      </c>
      <c r="C50" s="13"/>
      <c r="D50" s="14"/>
      <c r="E50" s="14"/>
      <c r="F50" s="77" t="s">
        <v>66</v>
      </c>
      <c r="G50" s="77"/>
      <c r="H50" s="76"/>
      <c r="I50" s="122">
        <v>42675</v>
      </c>
      <c r="J50" s="94"/>
    </row>
    <row r="51" spans="2:10" ht="12.75">
      <c r="B51" s="1"/>
      <c r="C51" s="1" t="s">
        <v>39</v>
      </c>
      <c r="F51" s="78" t="s">
        <v>55</v>
      </c>
      <c r="G51" s="78"/>
      <c r="H51" s="79" t="s">
        <v>0</v>
      </c>
      <c r="I51" s="80" t="s">
        <v>17</v>
      </c>
      <c r="J51" s="95"/>
    </row>
    <row r="52" spans="2:10" ht="15">
      <c r="B52" s="13" t="s">
        <v>45</v>
      </c>
      <c r="C52" s="13"/>
      <c r="D52" s="14"/>
      <c r="E52" s="14"/>
      <c r="F52" s="77" t="s">
        <v>46</v>
      </c>
      <c r="G52" s="14"/>
      <c r="H52" s="14"/>
      <c r="I52" s="122">
        <v>42675</v>
      </c>
      <c r="J52" s="96"/>
    </row>
    <row r="53" spans="2:10" ht="12.75">
      <c r="B53" s="1"/>
      <c r="C53" s="1" t="s">
        <v>40</v>
      </c>
      <c r="F53" s="78" t="s">
        <v>55</v>
      </c>
      <c r="H53" s="79" t="s">
        <v>0</v>
      </c>
      <c r="I53" s="80" t="s">
        <v>17</v>
      </c>
      <c r="J53" s="2"/>
    </row>
  </sheetData>
  <sheetProtection/>
  <mergeCells count="15">
    <mergeCell ref="C5:I5"/>
    <mergeCell ref="C12:G12"/>
    <mergeCell ref="H12:H15"/>
    <mergeCell ref="I12:I15"/>
    <mergeCell ref="C49:I49"/>
    <mergeCell ref="C13:C15"/>
    <mergeCell ref="B8:I8"/>
    <mergeCell ref="B9:I9"/>
    <mergeCell ref="K47:L47"/>
    <mergeCell ref="B12:B15"/>
    <mergeCell ref="D13:D15"/>
    <mergeCell ref="E13:E15"/>
    <mergeCell ref="F13:F15"/>
    <mergeCell ref="G13:G15"/>
    <mergeCell ref="K16:L2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3"/>
  <sheetViews>
    <sheetView zoomScaleSheetLayoutView="100" zoomScalePageLayoutView="0" workbookViewId="0" topLeftCell="B18">
      <selection activeCell="X49" sqref="X49"/>
    </sheetView>
  </sheetViews>
  <sheetFormatPr defaultColWidth="9.00390625" defaultRowHeight="12.75"/>
  <cols>
    <col min="1" max="1" width="3.625" style="81" customWidth="1"/>
    <col min="2" max="2" width="10.25390625" style="81" customWidth="1"/>
    <col min="3" max="3" width="11.125" style="81" customWidth="1"/>
    <col min="4" max="4" width="8.375" style="81" customWidth="1"/>
    <col min="5" max="5" width="8.125" style="81" customWidth="1"/>
    <col min="6" max="6" width="9.625" style="81" customWidth="1"/>
    <col min="7" max="7" width="10.875" style="81" customWidth="1"/>
    <col min="8" max="8" width="11.00390625" style="81" customWidth="1"/>
    <col min="9" max="9" width="10.75390625" style="81" customWidth="1"/>
    <col min="10" max="10" width="12.375" style="81" customWidth="1"/>
    <col min="11" max="11" width="15.25390625" style="81" customWidth="1"/>
    <col min="12" max="12" width="10.00390625" style="81" customWidth="1"/>
    <col min="13" max="13" width="9.125" style="82" customWidth="1"/>
    <col min="14" max="16384" width="9.125" style="81" customWidth="1"/>
  </cols>
  <sheetData>
    <row r="1" spans="2:12" ht="15.75">
      <c r="B1" s="97" t="s">
        <v>31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15.75">
      <c r="B2" s="97" t="s">
        <v>32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15.75">
      <c r="B3" s="98" t="s">
        <v>44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5.75" hidden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12" ht="15.75">
      <c r="B5" s="97"/>
      <c r="C5" s="158"/>
      <c r="D5" s="158"/>
      <c r="E5" s="158"/>
      <c r="F5" s="158"/>
      <c r="G5" s="158"/>
      <c r="H5" s="158"/>
      <c r="I5" s="158"/>
      <c r="J5" s="158"/>
      <c r="K5" s="158"/>
      <c r="L5" s="99"/>
    </row>
    <row r="6" spans="2:12" ht="15.75">
      <c r="B6" s="159" t="s">
        <v>64</v>
      </c>
      <c r="C6" s="159"/>
      <c r="D6" s="159"/>
      <c r="E6" s="159"/>
      <c r="F6" s="159"/>
      <c r="G6" s="159"/>
      <c r="H6" s="159"/>
      <c r="I6" s="159"/>
      <c r="J6" s="159"/>
      <c r="K6" s="159"/>
      <c r="L6" s="100"/>
    </row>
    <row r="7" spans="2:12" ht="15.75">
      <c r="B7" s="159" t="s">
        <v>80</v>
      </c>
      <c r="C7" s="159"/>
      <c r="D7" s="159"/>
      <c r="E7" s="159"/>
      <c r="F7" s="159"/>
      <c r="G7" s="159"/>
      <c r="H7" s="159"/>
      <c r="I7" s="159"/>
      <c r="J7" s="159"/>
      <c r="K7" s="159"/>
      <c r="L7" s="100"/>
    </row>
    <row r="8" spans="2:12" ht="15.75">
      <c r="B8" s="159" t="s">
        <v>81</v>
      </c>
      <c r="C8" s="159"/>
      <c r="D8" s="159"/>
      <c r="E8" s="159"/>
      <c r="F8" s="159"/>
      <c r="G8" s="159"/>
      <c r="H8" s="159"/>
      <c r="I8" s="159"/>
      <c r="J8" s="159"/>
      <c r="K8" s="159"/>
      <c r="L8" s="100"/>
    </row>
    <row r="9" spans="2:12" ht="15.75">
      <c r="B9" s="160" t="s">
        <v>83</v>
      </c>
      <c r="C9" s="161"/>
      <c r="D9" s="161"/>
      <c r="E9" s="161"/>
      <c r="F9" s="161"/>
      <c r="G9" s="161"/>
      <c r="H9" s="161"/>
      <c r="I9" s="161"/>
      <c r="J9" s="161"/>
      <c r="K9" s="161"/>
      <c r="L9" s="101"/>
    </row>
    <row r="10" spans="2:12" ht="5.25" customHeight="1"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1"/>
    </row>
    <row r="11" spans="2:13" ht="15.75">
      <c r="B11" s="154" t="s">
        <v>27</v>
      </c>
      <c r="C11" s="163"/>
      <c r="D11" s="163"/>
      <c r="E11" s="163"/>
      <c r="F11" s="163"/>
      <c r="G11" s="163"/>
      <c r="H11" s="163"/>
      <c r="I11" s="163"/>
      <c r="J11" s="171" t="s">
        <v>42</v>
      </c>
      <c r="K11" s="168" t="s">
        <v>43</v>
      </c>
      <c r="L11" s="104"/>
      <c r="M11" s="81"/>
    </row>
    <row r="12" spans="2:13" ht="12" customHeight="1">
      <c r="B12" s="155"/>
      <c r="C12" s="157" t="s">
        <v>56</v>
      </c>
      <c r="D12" s="157" t="s">
        <v>57</v>
      </c>
      <c r="E12" s="154" t="s">
        <v>58</v>
      </c>
      <c r="F12" s="154" t="s">
        <v>59</v>
      </c>
      <c r="G12" s="165" t="s">
        <v>60</v>
      </c>
      <c r="H12" s="154" t="s">
        <v>61</v>
      </c>
      <c r="I12" s="154" t="s">
        <v>62</v>
      </c>
      <c r="J12" s="171"/>
      <c r="K12" s="169"/>
      <c r="L12" s="104"/>
      <c r="M12" s="81"/>
    </row>
    <row r="13" spans="2:13" ht="12">
      <c r="B13" s="155"/>
      <c r="C13" s="157"/>
      <c r="D13" s="157"/>
      <c r="E13" s="155"/>
      <c r="F13" s="155"/>
      <c r="G13" s="166"/>
      <c r="H13" s="155"/>
      <c r="I13" s="155"/>
      <c r="J13" s="171"/>
      <c r="K13" s="169"/>
      <c r="L13" s="104"/>
      <c r="M13" s="81"/>
    </row>
    <row r="14" spans="2:13" ht="55.5" customHeight="1">
      <c r="B14" s="162"/>
      <c r="C14" s="157"/>
      <c r="D14" s="157"/>
      <c r="E14" s="156"/>
      <c r="F14" s="156"/>
      <c r="G14" s="167"/>
      <c r="H14" s="156"/>
      <c r="I14" s="156"/>
      <c r="J14" s="171"/>
      <c r="K14" s="170"/>
      <c r="L14" s="104"/>
      <c r="M14" s="81"/>
    </row>
    <row r="15" spans="2:14" ht="15.75">
      <c r="B15" s="105">
        <v>1</v>
      </c>
      <c r="C15" s="39">
        <v>8454.9404</v>
      </c>
      <c r="D15" s="39">
        <v>0</v>
      </c>
      <c r="E15" s="39">
        <v>5547.2</v>
      </c>
      <c r="F15" s="39">
        <v>0</v>
      </c>
      <c r="G15" s="39">
        <v>53593</v>
      </c>
      <c r="H15" s="39">
        <v>7127.6</v>
      </c>
      <c r="I15" s="39">
        <v>878.7231</v>
      </c>
      <c r="J15" s="68">
        <f aca="true" t="shared" si="0" ref="J15:J45">SUM(C15:I15)</f>
        <v>75601.46350000001</v>
      </c>
      <c r="K15" s="107">
        <v>34.97</v>
      </c>
      <c r="L15" s="24"/>
      <c r="M15" s="86"/>
      <c r="N15" s="86"/>
    </row>
    <row r="16" spans="2:14" ht="15.75">
      <c r="B16" s="105">
        <v>2</v>
      </c>
      <c r="C16" s="39">
        <v>7656.793</v>
      </c>
      <c r="D16" s="39">
        <v>0</v>
      </c>
      <c r="E16" s="39">
        <v>5606</v>
      </c>
      <c r="F16" s="39">
        <v>0</v>
      </c>
      <c r="G16" s="39">
        <v>50774.2</v>
      </c>
      <c r="H16" s="39">
        <v>6823.2</v>
      </c>
      <c r="I16" s="39">
        <v>694.8651</v>
      </c>
      <c r="J16" s="68">
        <f t="shared" si="0"/>
        <v>71555.0581</v>
      </c>
      <c r="K16" s="107">
        <f>IF(Паспорт!P21&gt;0,Паспорт!P21,K15)</f>
        <v>34.97</v>
      </c>
      <c r="L16" s="24"/>
      <c r="M16" s="86"/>
      <c r="N16" s="86"/>
    </row>
    <row r="17" spans="2:14" ht="15.75">
      <c r="B17" s="105">
        <v>3</v>
      </c>
      <c r="C17" s="39">
        <v>6049.7124</v>
      </c>
      <c r="D17" s="39">
        <v>0</v>
      </c>
      <c r="E17" s="39">
        <v>4000.1</v>
      </c>
      <c r="F17" s="39">
        <v>0</v>
      </c>
      <c r="G17" s="39">
        <v>46529</v>
      </c>
      <c r="H17" s="39">
        <v>5853.7</v>
      </c>
      <c r="I17" s="39">
        <v>550.6367</v>
      </c>
      <c r="J17" s="68">
        <f t="shared" si="0"/>
        <v>62983.1491</v>
      </c>
      <c r="K17" s="107">
        <f>IF(Паспорт!P22&gt;0,Паспорт!P22,K16)</f>
        <v>34.57</v>
      </c>
      <c r="L17" s="24"/>
      <c r="M17" s="86"/>
      <c r="N17" s="86"/>
    </row>
    <row r="18" spans="2:14" ht="15.75">
      <c r="B18" s="105">
        <v>4</v>
      </c>
      <c r="C18" s="39">
        <v>6153.3262</v>
      </c>
      <c r="D18" s="39">
        <v>0</v>
      </c>
      <c r="E18" s="39">
        <v>4879</v>
      </c>
      <c r="F18" s="39">
        <v>0</v>
      </c>
      <c r="G18" s="39">
        <v>45663.2</v>
      </c>
      <c r="H18" s="39">
        <v>5637.3</v>
      </c>
      <c r="I18" s="39">
        <v>560.6697</v>
      </c>
      <c r="J18" s="68">
        <f t="shared" si="0"/>
        <v>62893.495899999994</v>
      </c>
      <c r="K18" s="107">
        <f>IF(Паспорт!P23&gt;0,Паспорт!P23,K17)</f>
        <v>34.54</v>
      </c>
      <c r="L18" s="24"/>
      <c r="M18" s="86"/>
      <c r="N18" s="86"/>
    </row>
    <row r="19" spans="2:14" ht="15.75">
      <c r="B19" s="105">
        <v>5</v>
      </c>
      <c r="C19" s="39">
        <v>7561.0908</v>
      </c>
      <c r="D19" s="39">
        <v>0</v>
      </c>
      <c r="E19" s="39">
        <v>4965.2</v>
      </c>
      <c r="F19" s="39">
        <v>0</v>
      </c>
      <c r="G19" s="39">
        <v>49306.2</v>
      </c>
      <c r="H19" s="39">
        <v>7023.9</v>
      </c>
      <c r="I19" s="39">
        <v>721.8997</v>
      </c>
      <c r="J19" s="68">
        <f t="shared" si="0"/>
        <v>69578.29049999999</v>
      </c>
      <c r="K19" s="107">
        <f>IF(Паспорт!P24&gt;0,Паспорт!P24,K18)</f>
        <v>34.54</v>
      </c>
      <c r="L19" s="24"/>
      <c r="M19" s="86"/>
      <c r="N19" s="86"/>
    </row>
    <row r="20" spans="2:14" ht="15.75">
      <c r="B20" s="105">
        <v>6</v>
      </c>
      <c r="C20" s="39">
        <v>7289.3232</v>
      </c>
      <c r="D20" s="39">
        <v>0</v>
      </c>
      <c r="E20" s="39">
        <v>7575.3</v>
      </c>
      <c r="F20" s="39">
        <v>0</v>
      </c>
      <c r="G20" s="39">
        <v>52852.4</v>
      </c>
      <c r="H20" s="39">
        <v>6518</v>
      </c>
      <c r="I20" s="39">
        <v>704.1961</v>
      </c>
      <c r="J20" s="68">
        <f t="shared" si="0"/>
        <v>74939.2193</v>
      </c>
      <c r="K20" s="107">
        <f>IF(Паспорт!P25&gt;0,Паспорт!P25,K19)</f>
        <v>34.62</v>
      </c>
      <c r="L20" s="24"/>
      <c r="M20" s="86"/>
      <c r="N20" s="86"/>
    </row>
    <row r="21" spans="2:14" ht="15.75">
      <c r="B21" s="105">
        <v>7</v>
      </c>
      <c r="C21" s="39">
        <v>7109.4224</v>
      </c>
      <c r="D21" s="39">
        <v>0</v>
      </c>
      <c r="E21" s="39">
        <v>6579.6</v>
      </c>
      <c r="F21" s="39">
        <v>0</v>
      </c>
      <c r="G21" s="39">
        <v>50650.1</v>
      </c>
      <c r="H21" s="39">
        <v>7036.9</v>
      </c>
      <c r="I21" s="39">
        <v>673.5356</v>
      </c>
      <c r="J21" s="68">
        <f t="shared" si="0"/>
        <v>72049.558</v>
      </c>
      <c r="K21" s="107">
        <f>IF(Паспорт!P26&gt;0,Паспорт!P26,K20)</f>
        <v>34.65</v>
      </c>
      <c r="L21" s="24"/>
      <c r="M21" s="86"/>
      <c r="N21" s="86"/>
    </row>
    <row r="22" spans="2:14" ht="15.75">
      <c r="B22" s="105">
        <v>8</v>
      </c>
      <c r="C22" s="39">
        <v>11436.623</v>
      </c>
      <c r="D22" s="39">
        <v>0</v>
      </c>
      <c r="E22" s="39">
        <v>8602.6</v>
      </c>
      <c r="F22" s="39">
        <v>0</v>
      </c>
      <c r="G22" s="39">
        <v>55950.6</v>
      </c>
      <c r="H22" s="39">
        <v>9881.7</v>
      </c>
      <c r="I22" s="39">
        <v>1035.567</v>
      </c>
      <c r="J22" s="68">
        <f t="shared" si="0"/>
        <v>86907.09</v>
      </c>
      <c r="K22" s="107">
        <f>IF(Паспорт!P27&gt;0,Паспорт!P27,K21)</f>
        <v>34.65</v>
      </c>
      <c r="L22" s="24"/>
      <c r="M22" s="86"/>
      <c r="N22" s="86"/>
    </row>
    <row r="23" spans="2:13" ht="15.75">
      <c r="B23" s="105">
        <v>9</v>
      </c>
      <c r="C23" s="39">
        <v>13817.3711</v>
      </c>
      <c r="D23" s="39">
        <v>0</v>
      </c>
      <c r="E23" s="39">
        <v>8761.5</v>
      </c>
      <c r="F23" s="39">
        <v>0</v>
      </c>
      <c r="G23" s="39">
        <v>65634.4</v>
      </c>
      <c r="H23" s="39">
        <v>11242</v>
      </c>
      <c r="I23" s="39">
        <v>1194.0417</v>
      </c>
      <c r="J23" s="68">
        <f t="shared" si="0"/>
        <v>100649.3128</v>
      </c>
      <c r="K23" s="107">
        <f>IF(Паспорт!P28&gt;0,Паспорт!P28,K22)</f>
        <v>34.65</v>
      </c>
      <c r="L23" s="24"/>
      <c r="M23" s="83"/>
    </row>
    <row r="24" spans="2:13" ht="15.75">
      <c r="B24" s="105">
        <v>10</v>
      </c>
      <c r="C24" s="39">
        <v>13155.0908</v>
      </c>
      <c r="D24" s="39">
        <v>0</v>
      </c>
      <c r="E24" s="39">
        <v>8862.9</v>
      </c>
      <c r="F24" s="39">
        <v>0</v>
      </c>
      <c r="G24" s="39">
        <v>65423.6</v>
      </c>
      <c r="H24" s="39">
        <v>10813.8</v>
      </c>
      <c r="I24" s="39">
        <v>1104.1077</v>
      </c>
      <c r="J24" s="68">
        <f t="shared" si="0"/>
        <v>99359.4985</v>
      </c>
      <c r="K24" s="107">
        <f>IF(Паспорт!P29&gt;0,Паспорт!P29,K23)</f>
        <v>34.65</v>
      </c>
      <c r="L24" s="24"/>
      <c r="M24" s="83"/>
    </row>
    <row r="25" spans="2:13" ht="15.75">
      <c r="B25" s="105">
        <v>11</v>
      </c>
      <c r="C25" s="39">
        <v>13919.4912</v>
      </c>
      <c r="D25" s="39">
        <v>0</v>
      </c>
      <c r="E25" s="39">
        <v>9142</v>
      </c>
      <c r="F25" s="39">
        <v>0</v>
      </c>
      <c r="G25" s="39">
        <v>67946.4</v>
      </c>
      <c r="H25" s="39">
        <v>11257</v>
      </c>
      <c r="I25" s="124">
        <v>1443.7</v>
      </c>
      <c r="J25" s="68">
        <f t="shared" si="0"/>
        <v>103708.5912</v>
      </c>
      <c r="K25" s="107">
        <f>IF(Паспорт!P30&gt;0,Паспорт!P30,K24)</f>
        <v>34.55</v>
      </c>
      <c r="L25" s="24"/>
      <c r="M25" s="83"/>
    </row>
    <row r="26" spans="2:13" ht="15.75">
      <c r="B26" s="105">
        <v>12</v>
      </c>
      <c r="C26" s="39">
        <v>18662.9629</v>
      </c>
      <c r="D26" s="39">
        <v>0</v>
      </c>
      <c r="E26" s="39">
        <v>13304.9</v>
      </c>
      <c r="F26" s="39">
        <v>0</v>
      </c>
      <c r="G26" s="39">
        <v>83431.3</v>
      </c>
      <c r="H26" s="39">
        <v>15622.7</v>
      </c>
      <c r="I26" s="39">
        <v>1613.1215</v>
      </c>
      <c r="J26" s="68">
        <f t="shared" si="0"/>
        <v>132634.9844</v>
      </c>
      <c r="K26" s="107">
        <f>IF(Паспорт!P31&gt;0,Паспорт!P31,K25)</f>
        <v>34.54</v>
      </c>
      <c r="L26" s="24"/>
      <c r="M26" s="83"/>
    </row>
    <row r="27" spans="2:13" ht="15.75">
      <c r="B27" s="105">
        <v>13</v>
      </c>
      <c r="C27" s="39">
        <v>27809.3672</v>
      </c>
      <c r="D27" s="39">
        <v>0</v>
      </c>
      <c r="E27" s="39">
        <v>17571.2</v>
      </c>
      <c r="F27" s="39">
        <v>0</v>
      </c>
      <c r="G27" s="39">
        <v>113436.9</v>
      </c>
      <c r="H27" s="39">
        <v>22152.5</v>
      </c>
      <c r="I27" s="39">
        <v>2299.7</v>
      </c>
      <c r="J27" s="68">
        <f t="shared" si="0"/>
        <v>183269.66720000003</v>
      </c>
      <c r="K27" s="107">
        <f>IF(Паспорт!P32&gt;0,Паспорт!P32,K26)</f>
        <v>34.55</v>
      </c>
      <c r="L27" s="24"/>
      <c r="M27" s="83"/>
    </row>
    <row r="28" spans="2:13" ht="15.75">
      <c r="B28" s="105">
        <v>14</v>
      </c>
      <c r="C28" s="39">
        <v>27983.293</v>
      </c>
      <c r="D28" s="39">
        <v>0</v>
      </c>
      <c r="E28" s="39">
        <v>17774.3</v>
      </c>
      <c r="F28" s="39">
        <v>0</v>
      </c>
      <c r="G28" s="39">
        <v>115138</v>
      </c>
      <c r="H28" s="39">
        <v>22398.2</v>
      </c>
      <c r="I28" s="39">
        <v>2350</v>
      </c>
      <c r="J28" s="68">
        <f t="shared" si="0"/>
        <v>185643.793</v>
      </c>
      <c r="K28" s="107">
        <f>IF(Паспорт!P33&gt;0,Паспорт!P33,K27)</f>
        <v>34.55</v>
      </c>
      <c r="L28" s="24"/>
      <c r="M28" s="83"/>
    </row>
    <row r="29" spans="2:13" ht="15.75">
      <c r="B29" s="105">
        <v>15</v>
      </c>
      <c r="C29" s="39">
        <v>28364.9883</v>
      </c>
      <c r="D29" s="39">
        <v>0</v>
      </c>
      <c r="E29" s="39">
        <v>17496.4</v>
      </c>
      <c r="F29" s="39">
        <v>0</v>
      </c>
      <c r="G29" s="39">
        <v>116443.3</v>
      </c>
      <c r="H29" s="39">
        <v>23279.8</v>
      </c>
      <c r="I29" s="39">
        <v>2339</v>
      </c>
      <c r="J29" s="68">
        <f t="shared" si="0"/>
        <v>187923.4883</v>
      </c>
      <c r="K29" s="107">
        <f>IF(Паспорт!P34&gt;0,Паспорт!P34,K28)</f>
        <v>34.55</v>
      </c>
      <c r="L29" s="24"/>
      <c r="M29" s="83"/>
    </row>
    <row r="30" spans="2:13" ht="15.75">
      <c r="B30" s="108">
        <v>16</v>
      </c>
      <c r="C30" s="39">
        <v>29142.3379</v>
      </c>
      <c r="D30" s="39">
        <v>0</v>
      </c>
      <c r="E30" s="39">
        <v>17606.7</v>
      </c>
      <c r="F30" s="39">
        <v>0</v>
      </c>
      <c r="G30" s="39">
        <v>119929.7</v>
      </c>
      <c r="H30" s="39">
        <v>22785.4</v>
      </c>
      <c r="I30" s="39">
        <v>2260.7</v>
      </c>
      <c r="J30" s="68">
        <f t="shared" si="0"/>
        <v>191724.8379</v>
      </c>
      <c r="K30" s="107">
        <f>IF(Паспорт!P35&gt;0,Паспорт!P35,K29)</f>
        <v>34.55</v>
      </c>
      <c r="L30" s="24"/>
      <c r="M30" s="83"/>
    </row>
    <row r="31" spans="2:13" ht="15.75">
      <c r="B31" s="108">
        <v>17</v>
      </c>
      <c r="C31" s="39">
        <v>30250.8789</v>
      </c>
      <c r="D31" s="39">
        <v>0</v>
      </c>
      <c r="E31" s="39">
        <v>17870.2</v>
      </c>
      <c r="F31" s="39">
        <v>0</v>
      </c>
      <c r="G31" s="39">
        <v>115667</v>
      </c>
      <c r="H31" s="39">
        <v>24583.7</v>
      </c>
      <c r="I31" s="39">
        <v>2600.3</v>
      </c>
      <c r="J31" s="68">
        <f t="shared" si="0"/>
        <v>190972.0789</v>
      </c>
      <c r="K31" s="107">
        <f>IF(Паспорт!P36&gt;0,Паспорт!P36,K30)</f>
        <v>34.74</v>
      </c>
      <c r="L31" s="24"/>
      <c r="M31" s="83"/>
    </row>
    <row r="32" spans="2:13" ht="15.75">
      <c r="B32" s="108">
        <v>18</v>
      </c>
      <c r="C32" s="39">
        <v>30096.5254</v>
      </c>
      <c r="D32" s="39">
        <v>0</v>
      </c>
      <c r="E32" s="39">
        <v>19788.2</v>
      </c>
      <c r="F32" s="39">
        <v>0</v>
      </c>
      <c r="G32" s="39">
        <v>119002.2</v>
      </c>
      <c r="H32" s="39">
        <v>24571.4</v>
      </c>
      <c r="I32" s="39">
        <v>2951.4</v>
      </c>
      <c r="J32" s="68">
        <f t="shared" si="0"/>
        <v>196409.7254</v>
      </c>
      <c r="K32" s="107">
        <f>IF(Паспорт!P37&gt;0,Паспорт!P37,K31)</f>
        <v>34.82</v>
      </c>
      <c r="L32" s="24"/>
      <c r="M32" s="83"/>
    </row>
    <row r="33" spans="2:13" ht="15.75">
      <c r="B33" s="108">
        <v>19</v>
      </c>
      <c r="C33" s="39">
        <v>32195.293</v>
      </c>
      <c r="D33" s="39">
        <v>0</v>
      </c>
      <c r="E33" s="39">
        <v>20041.6</v>
      </c>
      <c r="F33" s="39">
        <v>0</v>
      </c>
      <c r="G33" s="39">
        <v>132280.4</v>
      </c>
      <c r="H33" s="39">
        <v>27886.5</v>
      </c>
      <c r="I33" s="39">
        <v>3029.6</v>
      </c>
      <c r="J33" s="68">
        <f t="shared" si="0"/>
        <v>215433.393</v>
      </c>
      <c r="K33" s="107">
        <f>IF(Паспорт!P38&gt;0,Паспорт!P38,K32)</f>
        <v>34.56</v>
      </c>
      <c r="L33" s="24"/>
      <c r="M33" s="83"/>
    </row>
    <row r="34" spans="2:13" ht="15.75">
      <c r="B34" s="108">
        <v>20</v>
      </c>
      <c r="C34" s="39">
        <v>33493.1367</v>
      </c>
      <c r="D34" s="39">
        <v>0</v>
      </c>
      <c r="E34" s="39">
        <v>21134.7</v>
      </c>
      <c r="F34" s="39">
        <v>0</v>
      </c>
      <c r="G34" s="39">
        <v>133297.2</v>
      </c>
      <c r="H34" s="39">
        <v>29689.8</v>
      </c>
      <c r="I34" s="39">
        <v>3123.3</v>
      </c>
      <c r="J34" s="68">
        <f t="shared" si="0"/>
        <v>220738.13669999997</v>
      </c>
      <c r="K34" s="107">
        <f>IF(Паспорт!P39&gt;0,Паспорт!P39,K33)</f>
        <v>34.63</v>
      </c>
      <c r="L34" s="24"/>
      <c r="M34" s="83"/>
    </row>
    <row r="35" spans="2:13" ht="15.75">
      <c r="B35" s="108">
        <v>21</v>
      </c>
      <c r="C35" s="39">
        <v>35355.3203</v>
      </c>
      <c r="D35" s="39">
        <v>0</v>
      </c>
      <c r="E35" s="39">
        <v>22273.8</v>
      </c>
      <c r="F35" s="39">
        <v>181561.9</v>
      </c>
      <c r="G35" s="39">
        <v>21008.1</v>
      </c>
      <c r="H35" s="39">
        <v>31235.2</v>
      </c>
      <c r="I35" s="39">
        <v>3447.5</v>
      </c>
      <c r="J35" s="68">
        <f t="shared" si="0"/>
        <v>294881.82029999996</v>
      </c>
      <c r="K35" s="107">
        <f>IF(Паспорт!P40&gt;0,Паспорт!P40,K34)</f>
        <v>34.5112</v>
      </c>
      <c r="L35" s="24"/>
      <c r="M35" s="83"/>
    </row>
    <row r="36" spans="2:13" ht="15.75">
      <c r="B36" s="108">
        <v>22</v>
      </c>
      <c r="C36" s="39">
        <v>34538.1367</v>
      </c>
      <c r="D36" s="39">
        <v>0</v>
      </c>
      <c r="E36" s="39">
        <v>23550.9</v>
      </c>
      <c r="F36" s="39">
        <v>232149.4</v>
      </c>
      <c r="G36" s="39">
        <v>1.8</v>
      </c>
      <c r="H36" s="39">
        <v>30489.2</v>
      </c>
      <c r="I36" s="39">
        <v>3322.6</v>
      </c>
      <c r="J36" s="68">
        <f t="shared" si="0"/>
        <v>324052.0367</v>
      </c>
      <c r="K36" s="107">
        <f>IF(Паспорт!P41&gt;0,Паспорт!P41,K35)</f>
        <v>34.5112</v>
      </c>
      <c r="L36" s="24"/>
      <c r="M36" s="83"/>
    </row>
    <row r="37" spans="2:13" ht="15.75">
      <c r="B37" s="108">
        <v>23</v>
      </c>
      <c r="C37" s="39">
        <v>35332.7383</v>
      </c>
      <c r="D37" s="39">
        <v>0</v>
      </c>
      <c r="E37" s="39">
        <v>22216.4</v>
      </c>
      <c r="F37" s="39">
        <v>240807.1</v>
      </c>
      <c r="G37" s="39">
        <v>0</v>
      </c>
      <c r="H37" s="39">
        <v>30346.5</v>
      </c>
      <c r="I37" s="39">
        <v>3299.7</v>
      </c>
      <c r="J37" s="68">
        <f t="shared" si="0"/>
        <v>332002.43830000004</v>
      </c>
      <c r="K37" s="107">
        <f>IF(Паспорт!P42&gt;0,Паспорт!P42,K36)</f>
        <v>34.5112</v>
      </c>
      <c r="L37" s="24"/>
      <c r="M37" s="83"/>
    </row>
    <row r="38" spans="2:13" ht="15.75">
      <c r="B38" s="108">
        <v>24</v>
      </c>
      <c r="C38" s="39">
        <v>35072.8242</v>
      </c>
      <c r="D38" s="39">
        <v>0</v>
      </c>
      <c r="E38" s="39">
        <v>22510.8</v>
      </c>
      <c r="F38" s="39">
        <v>238972.6</v>
      </c>
      <c r="G38" s="39">
        <v>0</v>
      </c>
      <c r="H38" s="39">
        <v>31096.7</v>
      </c>
      <c r="I38" s="39">
        <v>3367.5</v>
      </c>
      <c r="J38" s="68">
        <f t="shared" si="0"/>
        <v>331020.4242</v>
      </c>
      <c r="K38" s="107">
        <f>IF(Паспорт!P43&gt;0,Паспорт!P43,K37)</f>
        <v>34.59</v>
      </c>
      <c r="L38" s="24"/>
      <c r="M38" s="83"/>
    </row>
    <row r="39" spans="2:13" ht="15.75">
      <c r="B39" s="108">
        <v>25</v>
      </c>
      <c r="C39" s="39">
        <v>37544.9375</v>
      </c>
      <c r="D39" s="39">
        <v>0</v>
      </c>
      <c r="E39" s="39">
        <v>24665.8</v>
      </c>
      <c r="F39" s="39">
        <v>253251</v>
      </c>
      <c r="G39" s="39">
        <v>0</v>
      </c>
      <c r="H39" s="39">
        <v>33829.6</v>
      </c>
      <c r="I39" s="39">
        <v>3420.3</v>
      </c>
      <c r="J39" s="68">
        <f t="shared" si="0"/>
        <v>352711.63749999995</v>
      </c>
      <c r="K39" s="107">
        <f>IF(Паспорт!P44&gt;0,Паспорт!P44,K38)</f>
        <v>34.57</v>
      </c>
      <c r="L39" s="24"/>
      <c r="M39" s="83"/>
    </row>
    <row r="40" spans="2:13" ht="15.75">
      <c r="B40" s="108">
        <v>26</v>
      </c>
      <c r="C40" s="39">
        <v>39472.7188</v>
      </c>
      <c r="D40" s="39">
        <v>0</v>
      </c>
      <c r="E40" s="39">
        <v>26970.8</v>
      </c>
      <c r="F40" s="39">
        <v>255881.3</v>
      </c>
      <c r="G40" s="39">
        <v>0</v>
      </c>
      <c r="H40" s="39">
        <v>35557.7</v>
      </c>
      <c r="I40" s="39">
        <v>3470</v>
      </c>
      <c r="J40" s="68">
        <f t="shared" si="0"/>
        <v>361352.5188</v>
      </c>
      <c r="K40" s="107">
        <f>IF(Паспорт!P45&gt;0,Паспорт!P45,K39)</f>
        <v>34.51</v>
      </c>
      <c r="L40" s="24"/>
      <c r="M40" s="83"/>
    </row>
    <row r="41" spans="2:13" ht="15.75">
      <c r="B41" s="108">
        <v>27</v>
      </c>
      <c r="C41" s="39">
        <v>39921.0547</v>
      </c>
      <c r="D41" s="39">
        <v>0</v>
      </c>
      <c r="E41" s="39">
        <v>27474.4</v>
      </c>
      <c r="F41" s="39">
        <v>261266.1</v>
      </c>
      <c r="G41" s="39">
        <v>0</v>
      </c>
      <c r="H41" s="39">
        <v>36748.3</v>
      </c>
      <c r="I41" s="39">
        <v>3621.3</v>
      </c>
      <c r="J41" s="68">
        <f t="shared" si="0"/>
        <v>369031.15469999996</v>
      </c>
      <c r="K41" s="107">
        <f>IF(Паспорт!P46&gt;0,Паспорт!P46,K40)</f>
        <v>34.55</v>
      </c>
      <c r="L41" s="24"/>
      <c r="M41" s="83"/>
    </row>
    <row r="42" spans="2:13" ht="15.75">
      <c r="B42" s="108">
        <v>28</v>
      </c>
      <c r="C42" s="39">
        <v>40585.2773</v>
      </c>
      <c r="D42" s="39">
        <v>0</v>
      </c>
      <c r="E42" s="39">
        <v>26014.5</v>
      </c>
      <c r="F42" s="39">
        <v>299777.8</v>
      </c>
      <c r="G42" s="39">
        <v>0</v>
      </c>
      <c r="H42" s="39">
        <v>37662</v>
      </c>
      <c r="I42" s="39">
        <v>3767</v>
      </c>
      <c r="J42" s="68">
        <f t="shared" si="0"/>
        <v>407806.5773</v>
      </c>
      <c r="K42" s="107">
        <f>IF(Паспорт!P47&gt;0,Паспорт!P47,K41)</f>
        <v>34.55</v>
      </c>
      <c r="L42" s="24"/>
      <c r="M42" s="83"/>
    </row>
    <row r="43" spans="2:13" ht="15.75">
      <c r="B43" s="108">
        <v>29</v>
      </c>
      <c r="C43" s="39">
        <v>43051.4805</v>
      </c>
      <c r="D43" s="39">
        <v>0</v>
      </c>
      <c r="E43" s="39">
        <v>27700.5</v>
      </c>
      <c r="F43" s="39">
        <v>315387.1</v>
      </c>
      <c r="G43" s="39">
        <v>0</v>
      </c>
      <c r="H43" s="39">
        <v>38735.9</v>
      </c>
      <c r="I43" s="39">
        <v>4091</v>
      </c>
      <c r="J43" s="68">
        <f t="shared" si="0"/>
        <v>428965.9805</v>
      </c>
      <c r="K43" s="107">
        <f>IF(Паспорт!P48&gt;0,Паспорт!P48,K42)</f>
        <v>34.55</v>
      </c>
      <c r="L43" s="24"/>
      <c r="M43" s="83"/>
    </row>
    <row r="44" spans="2:13" ht="15.75">
      <c r="B44" s="108">
        <v>30</v>
      </c>
      <c r="C44" s="39">
        <v>38919.7734</v>
      </c>
      <c r="D44" s="39">
        <v>0</v>
      </c>
      <c r="E44" s="39">
        <v>25226</v>
      </c>
      <c r="F44" s="39">
        <v>288887.4</v>
      </c>
      <c r="G44" s="39">
        <v>0</v>
      </c>
      <c r="H44" s="39">
        <v>35096</v>
      </c>
      <c r="I44" s="39">
        <v>3577.9</v>
      </c>
      <c r="J44" s="68">
        <f t="shared" si="0"/>
        <v>391707.07340000005</v>
      </c>
      <c r="K44" s="107">
        <f>IF(Паспорт!P49&gt;0,Паспорт!P49,K43)</f>
        <v>34.55</v>
      </c>
      <c r="L44" s="24"/>
      <c r="M44" s="83"/>
    </row>
    <row r="45" spans="2:13" ht="15.75">
      <c r="B45" s="108">
        <v>31</v>
      </c>
      <c r="C45" s="39">
        <v>38436.5938</v>
      </c>
      <c r="D45" s="39">
        <v>0</v>
      </c>
      <c r="E45" s="39">
        <v>25122.5</v>
      </c>
      <c r="F45" s="39">
        <v>260205</v>
      </c>
      <c r="G45" s="39">
        <v>0</v>
      </c>
      <c r="H45" s="39">
        <v>34369.2</v>
      </c>
      <c r="I45" s="39">
        <v>3633.7</v>
      </c>
      <c r="J45" s="68">
        <f t="shared" si="0"/>
        <v>361766.99380000005</v>
      </c>
      <c r="K45" s="107">
        <f>IF(Паспорт!P50&gt;0,Паспорт!P50,K44)</f>
        <v>34.49</v>
      </c>
      <c r="L45" s="28"/>
      <c r="M45" s="83"/>
    </row>
    <row r="46" spans="2:14" ht="47.25">
      <c r="B46" s="108" t="s">
        <v>42</v>
      </c>
      <c r="C46" s="109">
        <f aca="true" t="shared" si="1" ref="C46:J46">SUM(C15:C45)</f>
        <v>778832.8232999999</v>
      </c>
      <c r="D46" s="109">
        <f t="shared" si="1"/>
        <v>0</v>
      </c>
      <c r="E46" s="109">
        <f t="shared" si="1"/>
        <v>510836.00000000006</v>
      </c>
      <c r="F46" s="109">
        <f t="shared" si="1"/>
        <v>2828146.7</v>
      </c>
      <c r="G46" s="109">
        <f t="shared" si="1"/>
        <v>1673959</v>
      </c>
      <c r="H46" s="109">
        <f t="shared" si="1"/>
        <v>677351.4</v>
      </c>
      <c r="I46" s="109">
        <f t="shared" si="1"/>
        <v>71147.5639</v>
      </c>
      <c r="J46" s="70">
        <f t="shared" si="1"/>
        <v>6540273.4872</v>
      </c>
      <c r="K46" s="71">
        <f>SUMPRODUCT(K15:K45,J15:J45)/SUM(J15:J45)</f>
        <v>34.57414638053461</v>
      </c>
      <c r="L46" s="27"/>
      <c r="M46" s="164"/>
      <c r="N46" s="164"/>
    </row>
    <row r="47" spans="2:14" ht="15.75">
      <c r="B47" s="110"/>
      <c r="C47" s="111"/>
      <c r="D47" s="111"/>
      <c r="E47" s="111"/>
      <c r="F47" s="111"/>
      <c r="G47" s="111"/>
      <c r="H47" s="111"/>
      <c r="I47" s="111"/>
      <c r="J47" s="112"/>
      <c r="K47" s="113"/>
      <c r="L47" s="27"/>
      <c r="M47" s="84"/>
      <c r="N47" s="84"/>
    </row>
    <row r="48" spans="2:14" ht="15.75">
      <c r="B48" s="110"/>
      <c r="C48" s="111"/>
      <c r="D48" s="111"/>
      <c r="E48" s="111"/>
      <c r="F48" s="111"/>
      <c r="G48" s="111"/>
      <c r="H48" s="111"/>
      <c r="I48" s="111"/>
      <c r="J48" s="112"/>
      <c r="K48" s="113"/>
      <c r="L48" s="27"/>
      <c r="M48" s="84"/>
      <c r="N48" s="84"/>
    </row>
    <row r="49" spans="2:12" ht="15.75">
      <c r="B49" s="114"/>
      <c r="C49" s="115" t="s">
        <v>85</v>
      </c>
      <c r="D49" s="115"/>
      <c r="E49" s="116"/>
      <c r="F49" s="116"/>
      <c r="G49" s="102" t="s">
        <v>84</v>
      </c>
      <c r="H49" s="102"/>
      <c r="I49" s="115"/>
      <c r="J49" s="115"/>
      <c r="K49" s="123">
        <v>42675</v>
      </c>
      <c r="L49" s="97"/>
    </row>
    <row r="50" spans="2:12" ht="15.75">
      <c r="B50" s="114"/>
      <c r="C50" s="97"/>
      <c r="D50" s="97" t="s">
        <v>39</v>
      </c>
      <c r="E50" s="114"/>
      <c r="F50" s="114"/>
      <c r="G50" s="100" t="s">
        <v>55</v>
      </c>
      <c r="H50" s="100"/>
      <c r="I50" s="117" t="s">
        <v>0</v>
      </c>
      <c r="J50" s="118" t="s">
        <v>17</v>
      </c>
      <c r="K50" s="97"/>
      <c r="L50" s="119"/>
    </row>
    <row r="51" spans="2:12" ht="15.75">
      <c r="B51" s="114"/>
      <c r="C51" s="115" t="s">
        <v>45</v>
      </c>
      <c r="D51" s="115"/>
      <c r="E51" s="116"/>
      <c r="F51" s="116"/>
      <c r="G51" s="102" t="s">
        <v>82</v>
      </c>
      <c r="H51" s="116"/>
      <c r="I51" s="116"/>
      <c r="J51" s="116"/>
      <c r="K51" s="123">
        <v>42675</v>
      </c>
      <c r="L51" s="97"/>
    </row>
    <row r="52" spans="2:12" ht="15.75">
      <c r="B52" s="114"/>
      <c r="C52" s="97"/>
      <c r="D52" s="97" t="s">
        <v>40</v>
      </c>
      <c r="E52" s="114"/>
      <c r="F52" s="114"/>
      <c r="G52" s="100" t="s">
        <v>55</v>
      </c>
      <c r="H52" s="114"/>
      <c r="I52" s="117" t="s">
        <v>0</v>
      </c>
      <c r="J52" s="118" t="s">
        <v>17</v>
      </c>
      <c r="K52" s="97"/>
      <c r="L52" s="97"/>
    </row>
    <row r="53" spans="3:12" ht="12">
      <c r="C53" s="85"/>
      <c r="D53" s="85"/>
      <c r="E53" s="85"/>
      <c r="F53" s="85"/>
      <c r="G53" s="85"/>
      <c r="H53" s="85"/>
      <c r="I53" s="85"/>
      <c r="J53" s="85"/>
      <c r="K53" s="85"/>
      <c r="L53" s="85"/>
    </row>
  </sheetData>
  <sheetProtection/>
  <mergeCells count="17">
    <mergeCell ref="M46:N46"/>
    <mergeCell ref="F12:F14"/>
    <mergeCell ref="G12:G14"/>
    <mergeCell ref="H12:H14"/>
    <mergeCell ref="I12:I14"/>
    <mergeCell ref="K11:K14"/>
    <mergeCell ref="J11:J14"/>
    <mergeCell ref="E12:E14"/>
    <mergeCell ref="C12:C14"/>
    <mergeCell ref="D12:D14"/>
    <mergeCell ref="C5:K5"/>
    <mergeCell ref="B6:K6"/>
    <mergeCell ref="B7:K7"/>
    <mergeCell ref="B8:K8"/>
    <mergeCell ref="B9:K9"/>
    <mergeCell ref="B11:B14"/>
    <mergeCell ref="C11:I11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2016-11-01T14:11:04Z</cp:lastPrinted>
  <dcterms:created xsi:type="dcterms:W3CDTF">2010-01-29T08:37:16Z</dcterms:created>
  <dcterms:modified xsi:type="dcterms:W3CDTF">2016-11-14T06:46:44Z</dcterms:modified>
  <cp:category/>
  <cp:version/>
  <cp:contentType/>
  <cp:contentStatus/>
</cp:coreProperties>
</file>