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75" windowWidth="10515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<sst xmlns="http://schemas.openxmlformats.org/spreadsheetml/2006/main" count="31" uniqueCount="29">
  <si>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</si>
  <si>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</si>
  <si>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</si>
  <si>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</si>
  <si>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</si>
  <si>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</si>
  <si>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</si>
  <si>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</si>
  <si>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</si>
  <si>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</si>
  <si>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</si>
  <si>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</si>
  <si>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</si>
  <si>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</si>
  <si>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</si>
  <si>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</si>
  <si>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</si>
  <si>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</si>
  <si>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</si>
  <si>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</si>
  <si>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</si>
  <si>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</si>
  <si>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</si>
  <si>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</si>
  <si>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</si>
  <si>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по газопроводу  "Прогресс", "Уренгой-Помари-Ужгород" 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</si>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</sst>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5" fontId="8" fillId="0" borderId="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31.08.2015 р.</v>
          </cell>
        </row>
        <row r="131">
          <cell r="B131">
            <v>94.191999999999993</v>
          </cell>
          <cell r="C131">
            <v>3.4649999999999999</v>
          </cell>
          <cell r="D131">
            <v>1.087</v>
          </cell>
          <cell r="E131">
            <v>0.17199999999999999</v>
          </cell>
          <cell r="F131">
            <v>0.17599999999999999</v>
          </cell>
          <cell r="G131">
            <v>2.4E-2</v>
          </cell>
          <cell r="H131">
            <v>3.3000000000000002E-2</v>
          </cell>
          <cell r="I131">
            <v>3.0000000000000001E-3</v>
          </cell>
          <cell r="J131">
            <v>1.4E-2</v>
          </cell>
          <cell r="K131">
            <v>0.60899999999999999</v>
          </cell>
          <cell r="L131">
            <v>0.22</v>
          </cell>
          <cell r="M131">
            <v>5.0000000000000001E-3</v>
          </cell>
        </row>
        <row r="135">
          <cell r="M135">
            <v>0.71599999999999997</v>
          </cell>
        </row>
        <row r="136">
          <cell r="M136">
            <v>8357</v>
          </cell>
        </row>
        <row r="139">
          <cell r="M139">
            <v>12016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7.09.2015 р.</v>
          </cell>
        </row>
        <row r="131">
          <cell r="B131">
            <v>94.989000000000004</v>
          </cell>
          <cell r="C131">
            <v>2.887</v>
          </cell>
          <cell r="D131">
            <v>0.91300000000000003</v>
          </cell>
          <cell r="E131">
            <v>0.14599999999999999</v>
          </cell>
          <cell r="F131">
            <v>0.14699999999999999</v>
          </cell>
          <cell r="G131">
            <v>2.1000000000000001E-2</v>
          </cell>
          <cell r="H131">
            <v>2.8000000000000001E-2</v>
          </cell>
          <cell r="I131">
            <v>4.0000000000000001E-3</v>
          </cell>
          <cell r="J131">
            <v>0.01</v>
          </cell>
          <cell r="K131">
            <v>0.67300000000000004</v>
          </cell>
          <cell r="L131">
            <v>0.17399999999999999</v>
          </cell>
          <cell r="M131">
            <v>8.0000000000000002E-3</v>
          </cell>
        </row>
        <row r="135">
          <cell r="M135">
            <v>0.70899999999999996</v>
          </cell>
        </row>
        <row r="136">
          <cell r="M136">
            <v>8283</v>
          </cell>
        </row>
        <row r="139">
          <cell r="M139">
            <v>11972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14.09.2015 р.</v>
          </cell>
        </row>
        <row r="131">
          <cell r="B131">
            <v>94.835999999999999</v>
          </cell>
          <cell r="C131">
            <v>2.984</v>
          </cell>
          <cell r="D131">
            <v>0.95299999999999996</v>
          </cell>
          <cell r="E131">
            <v>0.15</v>
          </cell>
          <cell r="F131">
            <v>0.153</v>
          </cell>
          <cell r="G131">
            <v>2.1000000000000001E-2</v>
          </cell>
          <cell r="H131">
            <v>2.9000000000000001E-2</v>
          </cell>
          <cell r="I131">
            <v>5.0000000000000001E-3</v>
          </cell>
          <cell r="J131">
            <v>1.0999999999999999E-2</v>
          </cell>
          <cell r="K131">
            <v>0.67300000000000004</v>
          </cell>
          <cell r="L131">
            <v>0.17899999999999999</v>
          </cell>
          <cell r="M131">
            <v>6.0000000000000001E-3</v>
          </cell>
        </row>
        <row r="135">
          <cell r="M135">
            <v>0.71</v>
          </cell>
        </row>
        <row r="136">
          <cell r="M136">
            <v>8297</v>
          </cell>
        </row>
        <row r="139">
          <cell r="M139">
            <v>11980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21.09.2015 р.</v>
          </cell>
        </row>
        <row r="131">
          <cell r="B131">
            <v>95.332999999999998</v>
          </cell>
          <cell r="C131">
            <v>2.669</v>
          </cell>
          <cell r="D131">
            <v>0.84899999999999998</v>
          </cell>
          <cell r="E131">
            <v>0.13400000000000001</v>
          </cell>
          <cell r="F131">
            <v>0.13700000000000001</v>
          </cell>
          <cell r="G131">
            <v>1.9E-2</v>
          </cell>
          <cell r="H131">
            <v>2.5000000000000001E-2</v>
          </cell>
          <cell r="I131">
            <v>4.0000000000000001E-3</v>
          </cell>
          <cell r="J131">
            <v>7.0000000000000001E-3</v>
          </cell>
          <cell r="K131">
            <v>0.66200000000000003</v>
          </cell>
          <cell r="L131">
            <v>0.155</v>
          </cell>
          <cell r="M131">
            <v>6.0000000000000001E-3</v>
          </cell>
        </row>
        <row r="135">
          <cell r="M135">
            <v>0.70599999999999996</v>
          </cell>
        </row>
        <row r="136">
          <cell r="M136">
            <v>8257</v>
          </cell>
        </row>
        <row r="139">
          <cell r="M139">
            <v>11962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28.09.2015р.</v>
          </cell>
        </row>
        <row r="131">
          <cell r="B131">
            <v>95.433000000000007</v>
          </cell>
          <cell r="C131">
            <v>2.5790000000000002</v>
          </cell>
          <cell r="D131">
            <v>0.84899999999999998</v>
          </cell>
          <cell r="E131">
            <v>0.14000000000000001</v>
          </cell>
          <cell r="F131">
            <v>0.14099999999999999</v>
          </cell>
          <cell r="G131">
            <v>0.02</v>
          </cell>
          <cell r="H131">
            <v>2.7E-2</v>
          </cell>
          <cell r="I131">
            <v>3.0000000000000001E-3</v>
          </cell>
          <cell r="J131">
            <v>1.2E-2</v>
          </cell>
          <cell r="K131">
            <v>0.64900000000000002</v>
          </cell>
          <cell r="L131">
            <v>0.14199999999999999</v>
          </cell>
          <cell r="M131">
            <v>5.0000000000000001E-3</v>
          </cell>
        </row>
        <row r="135">
          <cell r="M135">
            <v>0.70499999999999996</v>
          </cell>
        </row>
        <row r="136">
          <cell r="M136">
            <v>8258</v>
          </cell>
        </row>
        <row r="139">
          <cell r="M139">
            <v>11965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R25" sqref="R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47" t="s">
        <v>0</v>
      </c>
      <c r="B9" s="41" t="s">
        <v>21</v>
      </c>
      <c r="C9" s="42"/>
      <c r="D9" s="42"/>
      <c r="E9" s="42"/>
      <c r="F9" s="42"/>
      <c r="G9" s="42"/>
      <c r="H9" s="42"/>
      <c r="I9" s="42"/>
      <c r="J9" s="42"/>
      <c r="K9" s="43"/>
      <c r="L9" s="36" t="s">
        <v>16</v>
      </c>
      <c r="M9" s="35" t="s">
        <v>22</v>
      </c>
      <c r="N9" s="35" t="s">
        <v>23</v>
      </c>
      <c r="O9" s="35" t="s">
        <v>24</v>
      </c>
      <c r="P9" s="36" t="s">
        <v>17</v>
      </c>
      <c r="Q9" s="36" t="s">
        <v>18</v>
      </c>
      <c r="R9" s="49" t="s">
        <v>19</v>
      </c>
      <c r="S9" s="3"/>
      <c r="T9" s="3"/>
    </row>
    <row r="10" spans="1:20" ht="57" customHeight="1" x14ac:dyDescent="0.25">
      <c r="A10" s="48"/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31"/>
      <c r="M10" s="35"/>
      <c r="N10" s="35"/>
      <c r="O10" s="35"/>
      <c r="P10" s="31"/>
      <c r="Q10" s="31"/>
      <c r="R10" s="50"/>
      <c r="S10" s="3"/>
      <c r="T10" s="3"/>
    </row>
    <row r="11" spans="1:20" ht="27" customHeight="1" thickBot="1" x14ac:dyDescent="0.3">
      <c r="A11" s="4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 t="s">
        <v>20</v>
      </c>
      <c r="N11" s="33"/>
      <c r="O11" s="34"/>
      <c r="P11" s="31"/>
      <c r="Q11" s="31"/>
      <c r="R11" s="50"/>
      <c r="S11" s="3"/>
      <c r="T11" s="3"/>
    </row>
    <row r="12" spans="1:20" ht="21" customHeight="1" x14ac:dyDescent="0.25">
      <c r="A12" s="4" t="str">
        <f>[1]Лист1!$D$122</f>
        <v>31.08.2015 р.</v>
      </c>
      <c r="B12" s="5">
        <f>[1]Лист1!$B$131</f>
        <v>94.191999999999993</v>
      </c>
      <c r="C12" s="5">
        <f>[1]Лист1!$C$131</f>
        <v>3.4649999999999999</v>
      </c>
      <c r="D12" s="5">
        <f>[1]Лист1!$D$131</f>
        <v>1.087</v>
      </c>
      <c r="E12" s="5">
        <f>[1]Лист1!$F$131</f>
        <v>0.17599999999999999</v>
      </c>
      <c r="F12" s="5">
        <f>[1]Лист1!$E$131</f>
        <v>0.17199999999999999</v>
      </c>
      <c r="G12" s="18">
        <f>SUM([1]Лист1!$G$131:$I$131)</f>
        <v>6.0000000000000005E-2</v>
      </c>
      <c r="H12" s="5">
        <f>[1]Лист1!$J$131</f>
        <v>1.4E-2</v>
      </c>
      <c r="I12" s="5">
        <f>[1]Лист1!$K$131</f>
        <v>0.60899999999999999</v>
      </c>
      <c r="J12" s="18">
        <f>[1]Лист1!$L$131</f>
        <v>0.22</v>
      </c>
      <c r="K12" s="5">
        <f>[1]Лист1!$M$131</f>
        <v>5.0000000000000001E-3</v>
      </c>
      <c r="L12" s="5">
        <v>-18.399999999999999</v>
      </c>
      <c r="M12" s="5">
        <f>[1]Лист1!$M$135</f>
        <v>0.71599999999999997</v>
      </c>
      <c r="N12" s="5">
        <f>[1]Лист1!$M$136</f>
        <v>8357</v>
      </c>
      <c r="O12" s="5">
        <f>[1]Лист1!$M$139</f>
        <v>12016</v>
      </c>
      <c r="P12" s="21" t="s">
        <v>28</v>
      </c>
      <c r="Q12" s="24">
        <v>3.4000000000000002E-4</v>
      </c>
      <c r="R12" s="27">
        <v>1.6000000000000001E-4</v>
      </c>
      <c r="S12" s="3"/>
      <c r="T12" s="3"/>
    </row>
    <row r="13" spans="1:20" ht="21" customHeight="1" x14ac:dyDescent="0.25">
      <c r="A13" s="6" t="str">
        <f>[2]Лист1!$D$122</f>
        <v>7.09.2015 р.</v>
      </c>
      <c r="B13" s="7">
        <f>[2]Лист1!$B$131</f>
        <v>94.989000000000004</v>
      </c>
      <c r="C13" s="7">
        <f>[2]Лист1!$C$131</f>
        <v>2.887</v>
      </c>
      <c r="D13" s="7">
        <f>[2]Лист1!$D$131</f>
        <v>0.91300000000000003</v>
      </c>
      <c r="E13" s="7">
        <f>[2]Лист1!$F$131</f>
        <v>0.14699999999999999</v>
      </c>
      <c r="F13" s="7">
        <f>[2]Лист1!$E$131</f>
        <v>0.14599999999999999</v>
      </c>
      <c r="G13" s="7">
        <f>SUM([2]Лист1!$G$131:$I$131)</f>
        <v>5.3000000000000005E-2</v>
      </c>
      <c r="H13" s="19">
        <f>[2]Лист1!$J$131</f>
        <v>0.01</v>
      </c>
      <c r="I13" s="7">
        <f>[2]Лист1!$K$131</f>
        <v>0.67300000000000004</v>
      </c>
      <c r="J13" s="7">
        <f>[2]Лист1!$L$131</f>
        <v>0.17399999999999999</v>
      </c>
      <c r="K13" s="7">
        <f>[2]Лист1!$M$131</f>
        <v>8.0000000000000002E-3</v>
      </c>
      <c r="L13" s="7">
        <v>-17.5</v>
      </c>
      <c r="M13" s="7">
        <f>[2]Лист1!$M$135</f>
        <v>0.70899999999999996</v>
      </c>
      <c r="N13" s="7">
        <f>[2]Лист1!$M$136</f>
        <v>8283</v>
      </c>
      <c r="O13" s="7">
        <f>[2]Лист1!$M$139</f>
        <v>11972</v>
      </c>
      <c r="P13" s="22"/>
      <c r="Q13" s="25"/>
      <c r="R13" s="28"/>
      <c r="S13" s="3"/>
      <c r="T13" s="3"/>
    </row>
    <row r="14" spans="1:20" ht="21" customHeight="1" x14ac:dyDescent="0.25">
      <c r="A14" s="6" t="str">
        <f>[3]Лист1!$D$122</f>
        <v>14.09.2015 р.</v>
      </c>
      <c r="B14" s="7">
        <f>[3]Лист1!$B$131</f>
        <v>94.835999999999999</v>
      </c>
      <c r="C14" s="7">
        <f>[3]Лист1!$C$131</f>
        <v>2.984</v>
      </c>
      <c r="D14" s="7">
        <f>[3]Лист1!$D$131</f>
        <v>0.95299999999999996</v>
      </c>
      <c r="E14" s="7">
        <f>[3]Лист1!$F$131</f>
        <v>0.153</v>
      </c>
      <c r="F14" s="19">
        <f>[3]Лист1!$E$131</f>
        <v>0.15</v>
      </c>
      <c r="G14" s="7">
        <f>SUM([3]Лист1!$G$131:$I$131)</f>
        <v>5.5E-2</v>
      </c>
      <c r="H14" s="7">
        <f>[3]Лист1!$J$131</f>
        <v>1.0999999999999999E-2</v>
      </c>
      <c r="I14" s="7">
        <f>[3]Лист1!$K$131</f>
        <v>0.67300000000000004</v>
      </c>
      <c r="J14" s="7">
        <f>[3]Лист1!$L$131</f>
        <v>0.17899999999999999</v>
      </c>
      <c r="K14" s="7">
        <f>[3]Лист1!$M$131</f>
        <v>6.0000000000000001E-3</v>
      </c>
      <c r="L14" s="7">
        <v>-18.3</v>
      </c>
      <c r="M14" s="19">
        <f>[3]Лист1!$M$135</f>
        <v>0.71</v>
      </c>
      <c r="N14" s="7">
        <f>[3]Лист1!$M$136</f>
        <v>8297</v>
      </c>
      <c r="O14" s="7">
        <f>[3]Лист1!$M$139</f>
        <v>11980</v>
      </c>
      <c r="P14" s="22"/>
      <c r="Q14" s="25"/>
      <c r="R14" s="28"/>
      <c r="S14" s="3"/>
      <c r="T14" s="3"/>
    </row>
    <row r="15" spans="1:20" ht="21" customHeight="1" x14ac:dyDescent="0.25">
      <c r="A15" s="6" t="str">
        <f>[4]Лист1!$D$122</f>
        <v>21.09.2015 р.</v>
      </c>
      <c r="B15" s="7">
        <f>[4]Лист1!$B$131</f>
        <v>95.332999999999998</v>
      </c>
      <c r="C15" s="7">
        <f>[4]Лист1!$C$131</f>
        <v>2.669</v>
      </c>
      <c r="D15" s="7">
        <f>[4]Лист1!$D$131</f>
        <v>0.84899999999999998</v>
      </c>
      <c r="E15" s="7">
        <f>[4]Лист1!$F$131</f>
        <v>0.13700000000000001</v>
      </c>
      <c r="F15" s="7">
        <f>[4]Лист1!$E$131</f>
        <v>0.13400000000000001</v>
      </c>
      <c r="G15" s="7">
        <f>SUM([4]Лист1!$G$131:$I$131)</f>
        <v>4.8000000000000001E-2</v>
      </c>
      <c r="H15" s="7">
        <f>[4]Лист1!$J$131</f>
        <v>7.0000000000000001E-3</v>
      </c>
      <c r="I15" s="7">
        <f>[4]Лист1!$K$131</f>
        <v>0.66200000000000003</v>
      </c>
      <c r="J15" s="7">
        <f>[4]Лист1!$L$131</f>
        <v>0.155</v>
      </c>
      <c r="K15" s="7">
        <f>[4]Лист1!$M$131</f>
        <v>6.0000000000000001E-3</v>
      </c>
      <c r="L15" s="7">
        <v>-21.2</v>
      </c>
      <c r="M15" s="7">
        <f>[4]Лист1!$M$135</f>
        <v>0.70599999999999996</v>
      </c>
      <c r="N15" s="7">
        <f>[4]Лист1!$M$136</f>
        <v>8257</v>
      </c>
      <c r="O15" s="7">
        <f>[4]Лист1!$M$139</f>
        <v>11962</v>
      </c>
      <c r="P15" s="22"/>
      <c r="Q15" s="25"/>
      <c r="R15" s="28"/>
      <c r="S15" s="3"/>
      <c r="T15" s="3"/>
    </row>
    <row r="16" spans="1:20" ht="21" customHeight="1" thickBot="1" x14ac:dyDescent="0.3">
      <c r="A16" s="8" t="str">
        <f>[5]Лист1!$D$122</f>
        <v>28.09.2015р.</v>
      </c>
      <c r="B16" s="9">
        <f>[5]Лист1!$B$131</f>
        <v>95.433000000000007</v>
      </c>
      <c r="C16" s="9">
        <f>[5]Лист1!$C$131</f>
        <v>2.5790000000000002</v>
      </c>
      <c r="D16" s="9">
        <f>[5]Лист1!$D$131</f>
        <v>0.84899999999999998</v>
      </c>
      <c r="E16" s="9">
        <f>[5]Лист1!$F$131</f>
        <v>0.14099999999999999</v>
      </c>
      <c r="F16" s="20">
        <f>[5]Лист1!$E$131</f>
        <v>0.14000000000000001</v>
      </c>
      <c r="G16" s="20">
        <f>SUM([5]Лист1!$G$131:$I$131)</f>
        <v>0.05</v>
      </c>
      <c r="H16" s="9">
        <f>[5]Лист1!$J$131</f>
        <v>1.2E-2</v>
      </c>
      <c r="I16" s="9">
        <f>[5]Лист1!$K$131</f>
        <v>0.64900000000000002</v>
      </c>
      <c r="J16" s="9">
        <f>[5]Лист1!$L$131</f>
        <v>0.14199999999999999</v>
      </c>
      <c r="K16" s="9">
        <f>[5]Лист1!$M$131</f>
        <v>5.0000000000000001E-3</v>
      </c>
      <c r="L16" s="9">
        <v>-18.5</v>
      </c>
      <c r="M16" s="9">
        <f>[5]Лист1!$M$135</f>
        <v>0.70499999999999996</v>
      </c>
      <c r="N16" s="9">
        <f>[5]Лист1!$M$136</f>
        <v>8258</v>
      </c>
      <c r="O16" s="9">
        <f>[5]Лист1!$M$139</f>
        <v>11965</v>
      </c>
      <c r="P16" s="23"/>
      <c r="Q16" s="26"/>
      <c r="R16" s="29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3"/>
    </row>
    <row r="19" spans="1:20" ht="6.75" customHeight="1" x14ac:dyDescent="0.25"/>
    <row r="20" spans="1:20" ht="16.5" customHeight="1" x14ac:dyDescent="0.25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20" ht="10.5" customHeight="1" x14ac:dyDescent="0.25">
      <c r="K21" s="11" t="s">
        <v>12</v>
      </c>
      <c r="N21" s="12" t="s">
        <v>13</v>
      </c>
      <c r="O21" s="13"/>
    </row>
    <row r="22" spans="1:20" ht="10.5" customHeight="1" x14ac:dyDescent="0.25">
      <c r="M22" s="14"/>
      <c r="N22" s="14"/>
      <c r="O22" s="13"/>
      <c r="P22" s="15"/>
    </row>
    <row r="23" spans="1:20" x14ac:dyDescent="0.25">
      <c r="A23" s="40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20" ht="10.5" customHeight="1" x14ac:dyDescent="0.25">
      <c r="K24" s="11" t="s">
        <v>12</v>
      </c>
      <c r="N24" s="12" t="s">
        <v>13</v>
      </c>
    </row>
    <row r="25" spans="1:20" ht="14.25" customHeight="1" x14ac:dyDescent="0.25">
      <c r="M25" s="14"/>
      <c r="N25" s="14"/>
      <c r="O25" s="15"/>
    </row>
  </sheetData>
  <mergeCells count="30">
    <mergeCell ref="A1:N1"/>
    <mergeCell ref="O1:Q1"/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P9:P11"/>
    <mergeCell ref="P12:P16"/>
    <mergeCell ref="Q12:Q16"/>
    <mergeCell ref="R12:R16"/>
    <mergeCell ref="K10:K11"/>
    <mergeCell ref="M11:O11"/>
    <mergeCell ref="M9:M10"/>
    <mergeCell ref="N9:N10"/>
    <mergeCell ref="O9:O10"/>
    <mergeCell ref="Q9:Q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2015-10-02T08:09:39Z</dcterms:modified>
</cp:coreProperties>
</file>