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042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M16" i="1" l="1"/>
  <c r="O16" i="1" l="1"/>
  <c r="N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<sst xmlns="http://schemas.openxmlformats.org/spreadsheetml/2006/main" count="40" uniqueCount="30">
  <si>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</si>
  <si>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</si>
  <si>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</si>
  <si>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</si>
  <si>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</si>
  <si>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</si>
  <si>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</si>
  <si>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</si>
  <si>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</si>
  <si>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</si>
  <si>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</si>
  <si>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</si>
  <si>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</si>
  <si>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</si>
  <si>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Чорнухи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</si>
  <si>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</si>
  <si>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</si>
  <si>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Гнідинці-Шебелинка-Полтава-Київ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</si>
  <si>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</si>
  <si>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</si>
  <si>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</si>
  <si>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</si>
  <si>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</si>
  <si>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</si>
  <si>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</si>
  <si>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</si>
  <si>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</si>
  <si>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r>
      <t>&lt;</t>
    </r>
    <r>
      <rPr>
        <sz val="10"/>
        <color theme="1"/>
        <rFont val="Calibri"/>
        <family val="2"/>
      </rPr>
      <t xml:space="preserve"> 0,0002</t>
    </r>
  </si>
  <si>
    <t xml:space="preserve"> з 1.09.2015 р. по 30.09.2015 р.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</si>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</sst>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31.08.2015р.</v>
          </cell>
        </row>
        <row r="26">
          <cell r="B26">
            <v>78.522000000000006</v>
          </cell>
          <cell r="C26">
            <v>11.071999999999999</v>
          </cell>
          <cell r="D26">
            <v>1.9510000000000001</v>
          </cell>
          <cell r="E26">
            <v>0.42</v>
          </cell>
          <cell r="F26">
            <v>0.15</v>
          </cell>
          <cell r="G26">
            <v>0.13100000000000001</v>
          </cell>
          <cell r="H26">
            <v>0.13800000000000001</v>
          </cell>
          <cell r="I26">
            <v>0</v>
          </cell>
          <cell r="J26">
            <v>0.05</v>
          </cell>
          <cell r="K26">
            <v>5.133</v>
          </cell>
          <cell r="L26">
            <v>2.4239999999999999</v>
          </cell>
          <cell r="M26">
            <v>8.9999999999999993E-3</v>
          </cell>
        </row>
        <row r="30">
          <cell r="M30">
            <v>0.82899999999999996</v>
          </cell>
        </row>
        <row r="31">
          <cell r="M31">
            <v>8512</v>
          </cell>
        </row>
        <row r="34">
          <cell r="M34">
            <v>11335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7.09.2015 р.</v>
          </cell>
        </row>
        <row r="26">
          <cell r="B26">
            <v>77.879000000000005</v>
          </cell>
          <cell r="C26">
            <v>10.31</v>
          </cell>
          <cell r="D26">
            <v>4.24</v>
          </cell>
          <cell r="E26">
            <v>0.57499999999999996</v>
          </cell>
          <cell r="F26">
            <v>0.28799999999999998</v>
          </cell>
          <cell r="G26">
            <v>5.0999999999999997E-2</v>
          </cell>
          <cell r="H26">
            <v>0.06</v>
          </cell>
          <cell r="I26">
            <v>0</v>
          </cell>
          <cell r="J26">
            <v>2.1999999999999999E-2</v>
          </cell>
          <cell r="K26">
            <v>3.76</v>
          </cell>
          <cell r="L26">
            <v>2.8029999999999999</v>
          </cell>
          <cell r="M26">
            <v>1.2E-2</v>
          </cell>
        </row>
        <row r="30">
          <cell r="M30">
            <v>0.85</v>
          </cell>
        </row>
        <row r="31">
          <cell r="M31">
            <v>8837</v>
          </cell>
        </row>
        <row r="34">
          <cell r="M34">
            <v>11613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14.09.2015 р.</v>
          </cell>
        </row>
        <row r="26">
          <cell r="B26">
            <v>79.424000000000007</v>
          </cell>
          <cell r="C26">
            <v>10.683999999999999</v>
          </cell>
          <cell r="D26">
            <v>2.0070000000000001</v>
          </cell>
          <cell r="E26">
            <v>0.35399999999999998</v>
          </cell>
          <cell r="F26">
            <v>0.14399999999999999</v>
          </cell>
          <cell r="G26">
            <v>0.123</v>
          </cell>
          <cell r="H26">
            <v>0.13</v>
          </cell>
          <cell r="I26">
            <v>0</v>
          </cell>
          <cell r="J26">
            <v>4.9000000000000002E-2</v>
          </cell>
          <cell r="K26">
            <v>4.4640000000000004</v>
          </cell>
          <cell r="L26">
            <v>2.6080000000000001</v>
          </cell>
          <cell r="M26">
            <v>1.2999999999999999E-2</v>
          </cell>
        </row>
        <row r="30">
          <cell r="M30">
            <v>0.82499999999999996</v>
          </cell>
        </row>
        <row r="31">
          <cell r="M31">
            <v>8515</v>
          </cell>
        </row>
        <row r="34">
          <cell r="M34">
            <v>11372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21.09.2015 р.</v>
          </cell>
        </row>
        <row r="26">
          <cell r="B26">
            <v>78.983000000000004</v>
          </cell>
          <cell r="C26">
            <v>10.678000000000001</v>
          </cell>
          <cell r="D26">
            <v>2.1749999999999998</v>
          </cell>
          <cell r="E26">
            <v>0.41199999999999998</v>
          </cell>
          <cell r="F26">
            <v>0.159</v>
          </cell>
          <cell r="G26">
            <v>0.128</v>
          </cell>
          <cell r="H26">
            <v>0.13800000000000001</v>
          </cell>
          <cell r="I26">
            <v>0</v>
          </cell>
          <cell r="J26">
            <v>5.1999999999999998E-2</v>
          </cell>
          <cell r="K26">
            <v>4.5640000000000001</v>
          </cell>
          <cell r="L26">
            <v>2.702</v>
          </cell>
          <cell r="M26">
            <v>8.9999999999999993E-3</v>
          </cell>
        </row>
        <row r="30">
          <cell r="M30">
            <v>0.83</v>
          </cell>
        </row>
        <row r="31">
          <cell r="M31">
            <v>8538</v>
          </cell>
        </row>
        <row r="34">
          <cell r="M34">
            <v>11365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28.09.2015 р.</v>
          </cell>
        </row>
        <row r="26">
          <cell r="B26">
            <v>79.853999999999999</v>
          </cell>
          <cell r="C26">
            <v>10.191000000000001</v>
          </cell>
          <cell r="D26">
            <v>1.97</v>
          </cell>
          <cell r="E26">
            <v>0.38700000000000001</v>
          </cell>
          <cell r="F26">
            <v>0.151</v>
          </cell>
          <cell r="G26">
            <v>0.122</v>
          </cell>
          <cell r="H26">
            <v>0.129</v>
          </cell>
          <cell r="I26">
            <v>0</v>
          </cell>
          <cell r="J26">
            <v>4.2999999999999997E-2</v>
          </cell>
          <cell r="K26">
            <v>4.42</v>
          </cell>
          <cell r="L26">
            <v>2.7250000000000001</v>
          </cell>
          <cell r="M26">
            <v>8.0000000000000002E-3</v>
          </cell>
        </row>
        <row r="30">
          <cell r="M30">
            <v>0.82299999999999995</v>
          </cell>
        </row>
        <row r="31">
          <cell r="M31">
            <v>8478</v>
          </cell>
        </row>
        <row r="34">
          <cell r="M34">
            <v>11337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P33" sqref="P33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4" t="s">
        <v>0</v>
      </c>
      <c r="B9" s="28" t="s">
        <v>22</v>
      </c>
      <c r="C9" s="29"/>
      <c r="D9" s="29"/>
      <c r="E9" s="29"/>
      <c r="F9" s="29"/>
      <c r="G9" s="29"/>
      <c r="H9" s="29"/>
      <c r="I9" s="29"/>
      <c r="J9" s="29"/>
      <c r="K9" s="30"/>
      <c r="L9" s="36" t="s">
        <v>16</v>
      </c>
      <c r="M9" s="44" t="s">
        <v>23</v>
      </c>
      <c r="N9" s="44" t="s">
        <v>24</v>
      </c>
      <c r="O9" s="44" t="s">
        <v>25</v>
      </c>
      <c r="P9" s="36" t="s">
        <v>18</v>
      </c>
      <c r="Q9" s="36" t="s">
        <v>19</v>
      </c>
      <c r="R9" s="38" t="s">
        <v>20</v>
      </c>
      <c r="S9" s="3"/>
      <c r="T9" s="3"/>
    </row>
    <row r="10" spans="1:20" ht="57.75" customHeight="1" x14ac:dyDescent="0.25">
      <c r="A10" s="35"/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37"/>
      <c r="M10" s="45"/>
      <c r="N10" s="45"/>
      <c r="O10" s="45"/>
      <c r="P10" s="37"/>
      <c r="Q10" s="37"/>
      <c r="R10" s="39"/>
      <c r="S10" s="3"/>
      <c r="T10" s="3"/>
    </row>
    <row r="11" spans="1:20" ht="28.5" customHeight="1" thickBot="1" x14ac:dyDescent="0.3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1" t="s">
        <v>21</v>
      </c>
      <c r="N11" s="42"/>
      <c r="O11" s="43"/>
      <c r="P11" s="37"/>
      <c r="Q11" s="37"/>
      <c r="R11" s="39"/>
      <c r="S11" s="3"/>
      <c r="T11" s="3"/>
    </row>
    <row r="12" spans="1:20" ht="21" customHeight="1" x14ac:dyDescent="0.25">
      <c r="A12" s="5" t="str">
        <f>[1]Лист1!$D$17</f>
        <v>31.08.2015р.</v>
      </c>
      <c r="B12" s="18">
        <f>[1]Лист1!$B$26</f>
        <v>78.522000000000006</v>
      </c>
      <c r="C12" s="18">
        <f>[1]Лист1!$C$26</f>
        <v>11.071999999999999</v>
      </c>
      <c r="D12" s="18">
        <f>[1]Лист1!$D$26</f>
        <v>1.9510000000000001</v>
      </c>
      <c r="E12" s="18">
        <f>[1]Лист1!$F$26</f>
        <v>0.15</v>
      </c>
      <c r="F12" s="18">
        <f>[1]Лист1!$E$26</f>
        <v>0.42</v>
      </c>
      <c r="G12" s="18">
        <f>SUM([1]Лист1!$G$26:$I$26)</f>
        <v>0.26900000000000002</v>
      </c>
      <c r="H12" s="18">
        <f>[1]Лист1!$J$26</f>
        <v>0.05</v>
      </c>
      <c r="I12" s="18">
        <f>[1]Лист1!$K$26</f>
        <v>5.133</v>
      </c>
      <c r="J12" s="18">
        <f>[1]Лист1!$L$26</f>
        <v>2.4239999999999999</v>
      </c>
      <c r="K12" s="18">
        <f>[1]Лист1!$M$26</f>
        <v>8.9999999999999993E-3</v>
      </c>
      <c r="L12" s="21">
        <v>-9.6</v>
      </c>
      <c r="M12" s="6">
        <f>[1]Лист1!$M$30</f>
        <v>0.82899999999999996</v>
      </c>
      <c r="N12" s="6">
        <f>[1]Лист1!$M$31</f>
        <v>8512</v>
      </c>
      <c r="O12" s="6">
        <f>[1]Лист1!$M$34</f>
        <v>11335</v>
      </c>
      <c r="P12" s="21" t="s">
        <v>29</v>
      </c>
      <c r="Q12" s="21">
        <v>2.5999999999999999E-3</v>
      </c>
      <c r="R12" s="46" t="s">
        <v>27</v>
      </c>
      <c r="S12" s="3"/>
      <c r="T12" s="3"/>
    </row>
    <row r="13" spans="1:20" ht="21" customHeight="1" x14ac:dyDescent="0.25">
      <c r="A13" s="7" t="str">
        <f>[2]Лист1!$D$17</f>
        <v>7.09.2015 р.</v>
      </c>
      <c r="B13" s="19">
        <f>[2]Лист1!$B$26</f>
        <v>77.879000000000005</v>
      </c>
      <c r="C13" s="19">
        <f>[2]Лист1!$C$26</f>
        <v>10.31</v>
      </c>
      <c r="D13" s="19">
        <f>[2]Лист1!$D$26</f>
        <v>4.24</v>
      </c>
      <c r="E13" s="19">
        <f>[2]Лист1!$F$26</f>
        <v>0.28799999999999998</v>
      </c>
      <c r="F13" s="19">
        <f>[2]Лист1!$E$26</f>
        <v>0.57499999999999996</v>
      </c>
      <c r="G13" s="19">
        <f>SUM([2]Лист1!$G$26:$I$26)</f>
        <v>0.11099999999999999</v>
      </c>
      <c r="H13" s="19">
        <f>[2]Лист1!$J$26</f>
        <v>2.1999999999999999E-2</v>
      </c>
      <c r="I13" s="19">
        <f>[2]Лист1!$K$26</f>
        <v>3.76</v>
      </c>
      <c r="J13" s="19">
        <f>[2]Лист1!$L$26</f>
        <v>2.8029999999999999</v>
      </c>
      <c r="K13" s="19">
        <f>[2]Лист1!$M$26</f>
        <v>1.2E-2</v>
      </c>
      <c r="L13" s="22">
        <v>-9.3000000000000007</v>
      </c>
      <c r="M13" s="19">
        <f>[2]Лист1!$M$30</f>
        <v>0.85</v>
      </c>
      <c r="N13" s="8">
        <f>[2]Лист1!$M$31</f>
        <v>8837</v>
      </c>
      <c r="O13" s="8">
        <f>[2]Лист1!$M$34</f>
        <v>11613</v>
      </c>
      <c r="P13" s="22" t="s">
        <v>29</v>
      </c>
      <c r="Q13" s="22">
        <v>2.8999999999999998E-3</v>
      </c>
      <c r="R13" s="47" t="s">
        <v>27</v>
      </c>
      <c r="S13" s="3"/>
      <c r="T13" s="3"/>
    </row>
    <row r="14" spans="1:20" ht="21" customHeight="1" x14ac:dyDescent="0.25">
      <c r="A14" s="7" t="str">
        <f>[3]Лист1!$D$17</f>
        <v>14.09.2015 р.</v>
      </c>
      <c r="B14" s="19">
        <f>[3]Лист1!$B$26</f>
        <v>79.424000000000007</v>
      </c>
      <c r="C14" s="19">
        <f>[3]Лист1!$C$26</f>
        <v>10.683999999999999</v>
      </c>
      <c r="D14" s="19">
        <f>[3]Лист1!$D$26</f>
        <v>2.0070000000000001</v>
      </c>
      <c r="E14" s="19">
        <f>[3]Лист1!$F$26</f>
        <v>0.14399999999999999</v>
      </c>
      <c r="F14" s="19">
        <f>[3]Лист1!$E$26</f>
        <v>0.35399999999999998</v>
      </c>
      <c r="G14" s="19">
        <f>SUM([3]Лист1!$G$26:$I$26)</f>
        <v>0.253</v>
      </c>
      <c r="H14" s="19">
        <f>[3]Лист1!$J$26</f>
        <v>4.9000000000000002E-2</v>
      </c>
      <c r="I14" s="19">
        <f>[3]Лист1!$K$26</f>
        <v>4.4640000000000004</v>
      </c>
      <c r="J14" s="19">
        <f>[3]Лист1!$L$26</f>
        <v>2.6080000000000001</v>
      </c>
      <c r="K14" s="19">
        <f>[3]Лист1!$M$26</f>
        <v>1.2999999999999999E-2</v>
      </c>
      <c r="L14" s="22">
        <v>-11.5</v>
      </c>
      <c r="M14" s="8">
        <f>[3]Лист1!$M$30</f>
        <v>0.82499999999999996</v>
      </c>
      <c r="N14" s="8">
        <f>[3]Лист1!$M$31</f>
        <v>8515</v>
      </c>
      <c r="O14" s="8">
        <f>[3]Лист1!$M$34</f>
        <v>11372</v>
      </c>
      <c r="P14" s="22" t="s">
        <v>29</v>
      </c>
      <c r="Q14" s="22">
        <v>2.8999999999999998E-3</v>
      </c>
      <c r="R14" s="47" t="s">
        <v>27</v>
      </c>
      <c r="S14" s="3"/>
      <c r="T14" s="3"/>
    </row>
    <row r="15" spans="1:20" ht="21" customHeight="1" x14ac:dyDescent="0.25">
      <c r="A15" s="7" t="str">
        <f>[4]Лист1!$D$17</f>
        <v>21.09.2015 р.</v>
      </c>
      <c r="B15" s="19">
        <f>[4]Лист1!$B$26</f>
        <v>78.983000000000004</v>
      </c>
      <c r="C15" s="19">
        <f>[4]Лист1!$C$26</f>
        <v>10.678000000000001</v>
      </c>
      <c r="D15" s="19">
        <f>[4]Лист1!$D$26</f>
        <v>2.1749999999999998</v>
      </c>
      <c r="E15" s="19">
        <f>[4]Лист1!$F$26</f>
        <v>0.159</v>
      </c>
      <c r="F15" s="19">
        <f>[4]Лист1!$E$26</f>
        <v>0.41199999999999998</v>
      </c>
      <c r="G15" s="19">
        <f>SUM([4]Лист1!$G$26:$I$26)</f>
        <v>0.26600000000000001</v>
      </c>
      <c r="H15" s="19">
        <f>[4]Лист1!$J$26</f>
        <v>5.1999999999999998E-2</v>
      </c>
      <c r="I15" s="19">
        <f>[4]Лист1!$K$26</f>
        <v>4.5640000000000001</v>
      </c>
      <c r="J15" s="19">
        <f>[4]Лист1!$L$26</f>
        <v>2.702</v>
      </c>
      <c r="K15" s="19">
        <f>[4]Лист1!$M$26</f>
        <v>8.9999999999999993E-3</v>
      </c>
      <c r="L15" s="22">
        <v>-11.5</v>
      </c>
      <c r="M15" s="19">
        <f>[4]Лист1!$M$30</f>
        <v>0.83</v>
      </c>
      <c r="N15" s="8">
        <f>[4]Лист1!$M$31</f>
        <v>8538</v>
      </c>
      <c r="O15" s="8">
        <f>[4]Лист1!$M$34</f>
        <v>11365</v>
      </c>
      <c r="P15" s="22" t="s">
        <v>29</v>
      </c>
      <c r="Q15" s="22">
        <v>2.8999999999999998E-3</v>
      </c>
      <c r="R15" s="47" t="s">
        <v>27</v>
      </c>
      <c r="S15" s="3"/>
      <c r="T15" s="3"/>
    </row>
    <row r="16" spans="1:20" ht="21" customHeight="1" thickBot="1" x14ac:dyDescent="0.3">
      <c r="A16" s="9" t="str">
        <f>[5]Лист1!$D$17</f>
        <v>28.09.2015 р.</v>
      </c>
      <c r="B16" s="20">
        <f>[5]Лист1!$B$26</f>
        <v>79.853999999999999</v>
      </c>
      <c r="C16" s="20">
        <f>[5]Лист1!$C$26</f>
        <v>10.191000000000001</v>
      </c>
      <c r="D16" s="20">
        <f>[5]Лист1!$D$26</f>
        <v>1.97</v>
      </c>
      <c r="E16" s="20">
        <f>[5]Лист1!$F$26</f>
        <v>0.151</v>
      </c>
      <c r="F16" s="20">
        <f>[5]Лист1!$E$26</f>
        <v>0.38700000000000001</v>
      </c>
      <c r="G16" s="20">
        <f>SUM([5]Лист1!$G$26:$I$26)</f>
        <v>0.251</v>
      </c>
      <c r="H16" s="20">
        <f>[5]Лист1!$J$26</f>
        <v>4.2999999999999997E-2</v>
      </c>
      <c r="I16" s="20">
        <f>[5]Лист1!$K$26</f>
        <v>4.42</v>
      </c>
      <c r="J16" s="20">
        <f>[5]Лист1!$L$26</f>
        <v>2.7250000000000001</v>
      </c>
      <c r="K16" s="20">
        <f>[5]Лист1!$M$26</f>
        <v>8.0000000000000002E-3</v>
      </c>
      <c r="L16" s="23">
        <v>-10.7</v>
      </c>
      <c r="M16" s="10">
        <f>[5]Лист1!$M$30</f>
        <v>0.82299999999999995</v>
      </c>
      <c r="N16" s="10">
        <f>[5]Лист1!$M$31</f>
        <v>8478</v>
      </c>
      <c r="O16" s="10">
        <f>[5]Лист1!$M$34</f>
        <v>11337</v>
      </c>
      <c r="P16" s="23" t="s">
        <v>29</v>
      </c>
      <c r="Q16" s="23">
        <v>2.8999999999999998E-3</v>
      </c>
      <c r="R16" s="48" t="s">
        <v>27</v>
      </c>
      <c r="S16" s="3"/>
      <c r="T16" s="3"/>
    </row>
    <row r="17" spans="1:20" ht="13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"/>
      <c r="T17" s="3"/>
    </row>
    <row r="18" spans="1:20" ht="13.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3"/>
    </row>
    <row r="19" spans="1:20" ht="6.75" customHeight="1" x14ac:dyDescent="0.25"/>
    <row r="20" spans="1:20" ht="16.5" customHeight="1" x14ac:dyDescent="0.25">
      <c r="A20" s="26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20" ht="10.5" customHeight="1" x14ac:dyDescent="0.25">
      <c r="K21" s="12" t="s">
        <v>12</v>
      </c>
      <c r="N21" s="13" t="s">
        <v>13</v>
      </c>
      <c r="O21" s="14"/>
    </row>
    <row r="22" spans="1:20" ht="10.5" customHeight="1" x14ac:dyDescent="0.25">
      <c r="M22" s="15"/>
      <c r="N22" s="15"/>
      <c r="O22" s="14"/>
      <c r="P22" s="16"/>
    </row>
    <row r="23" spans="1:20" x14ac:dyDescent="0.25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20" ht="10.5" customHeight="1" x14ac:dyDescent="0.25">
      <c r="K24" s="12" t="s">
        <v>12</v>
      </c>
      <c r="N24" s="13" t="s">
        <v>13</v>
      </c>
    </row>
    <row r="25" spans="1:20" ht="14.25" customHeight="1" x14ac:dyDescent="0.25">
      <c r="M25" s="15"/>
      <c r="N25" s="15"/>
      <c r="O25" s="16"/>
    </row>
  </sheetData>
  <mergeCells count="27">
    <mergeCell ref="K10:K11"/>
    <mergeCell ref="M11:O11"/>
    <mergeCell ref="M9:M10"/>
    <mergeCell ref="N9:N10"/>
    <mergeCell ref="O9:O10"/>
    <mergeCell ref="Q9:Q11"/>
    <mergeCell ref="G10:G11"/>
    <mergeCell ref="H10:H11"/>
    <mergeCell ref="I10:I11"/>
    <mergeCell ref="J10:J11"/>
    <mergeCell ref="P9:P11"/>
    <mergeCell ref="A1:N1"/>
    <mergeCell ref="O1:Q1"/>
    <mergeCell ref="A20:R20"/>
    <mergeCell ref="A23:R23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2015-10-02T08:10:52Z</dcterms:modified>
</cp:coreProperties>
</file>