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0620" windowHeight="1197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O16" i="1" l="1"/>
  <c r="N16" i="1"/>
  <c r="M16" i="1"/>
  <c r="K16" i="1"/>
  <c r="J16" i="1"/>
  <c r="I16" i="1"/>
  <c r="H16" i="1"/>
  <c r="G16" i="1"/>
  <c r="F16" i="1"/>
  <c r="E16" i="1"/>
  <c r="D16" i="1"/>
  <c r="C16" i="1"/>
  <c r="B16" i="1"/>
  <c r="A16" i="1"/>
  <c r="O15" i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<sst xmlns="http://schemas.openxmlformats.org/spreadsheetml/2006/main" count="32" uniqueCount="30">
  <si>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</si>
  <si>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</si>
  <si>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</si>
  <si>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</si>
  <si>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</si>
  <si>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</si>
  <si>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</si>
  <si>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</si>
  <si>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</si>
  <si>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</si>
  <si>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</si>
  <si>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</si>
  <si>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</si>
  <si>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</si>
  <si>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>ГРС Трудолюб</t>
    </r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</si>
  <si>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</si>
  <si>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</si>
  <si>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Шебелинка-Полтава-Київ (ШПК)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</si>
  <si>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</si>
  <si>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</si>
  <si>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</si>
  <si>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</si>
  <si>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</si>
  <si>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</si>
  <si>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</si>
  <si>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</si>
  <si>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</si>
  <si>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t>&lt; 0,0002</t>
  </si>
  <si>
    <t>відс.</t>
  </si>
  <si>
    <t xml:space="preserve"> з 1.09.2015 р. по 30.09.2015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</si>
</sst>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164" fontId="8" fillId="0" borderId="6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vertical="center" wrapText="1"/>
    </xf>
    <xf numFmtId="164" fontId="8" fillId="0" borderId="18" xfId="0" applyNumberFormat="1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164" fontId="8" fillId="0" borderId="22" xfId="0" applyNumberFormat="1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1/&#1055;&#1040;&#1058;%20&#1055;&#1086;&#1083;&#1090;&#1072;&#1074;&#1072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2/&#1055;&#1040;&#1058;%20&#1055;&#1086;&#1083;&#1090;&#1072;&#1074;&#107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3/&#1055;&#1040;&#1058;%20&#1055;&#1086;&#1083;&#1090;&#1072;&#1074;&#107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4/&#1055;&#1040;&#1058;%20&#1055;&#1086;&#1083;&#1090;&#1072;&#1074;&#1072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5/&#1055;&#1040;&#1058;%20&#1055;&#1086;&#1083;&#1090;&#1072;&#1074;&#107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9">
          <cell r="D69" t="str">
            <v>31.08.2015 р.</v>
          </cell>
        </row>
        <row r="78">
          <cell r="B78">
            <v>85.495000000000005</v>
          </cell>
          <cell r="C78">
            <v>7.4370000000000003</v>
          </cell>
          <cell r="D78">
            <v>1.635</v>
          </cell>
          <cell r="E78">
            <v>8.3000000000000004E-2</v>
          </cell>
          <cell r="F78">
            <v>6.3E-2</v>
          </cell>
          <cell r="G78">
            <v>3.5999999999999997E-2</v>
          </cell>
          <cell r="H78">
            <v>3.5999999999999997E-2</v>
          </cell>
          <cell r="I78">
            <v>0</v>
          </cell>
          <cell r="J78">
            <v>4.5999999999999999E-2</v>
          </cell>
          <cell r="K78">
            <v>1.468</v>
          </cell>
          <cell r="L78">
            <v>3.6970000000000001</v>
          </cell>
          <cell r="M78">
            <v>4.0000000000000001E-3</v>
          </cell>
        </row>
        <row r="82">
          <cell r="M82">
            <v>0.78800000000000003</v>
          </cell>
        </row>
        <row r="83">
          <cell r="M83">
            <v>8306</v>
          </cell>
        </row>
        <row r="86">
          <cell r="M86">
            <v>11364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9">
          <cell r="D69" t="str">
            <v>7.09.2015 р.</v>
          </cell>
        </row>
        <row r="78">
          <cell r="B78">
            <v>87.515000000000001</v>
          </cell>
          <cell r="C78">
            <v>6.07</v>
          </cell>
          <cell r="D78">
            <v>1.4510000000000001</v>
          </cell>
          <cell r="E78">
            <v>0.156</v>
          </cell>
          <cell r="F78">
            <v>0.107</v>
          </cell>
          <cell r="G78">
            <v>3.9E-2</v>
          </cell>
          <cell r="H78">
            <v>4.7E-2</v>
          </cell>
          <cell r="I78">
            <v>1E-3</v>
          </cell>
          <cell r="J78">
            <v>5.8999999999999997E-2</v>
          </cell>
          <cell r="K78">
            <v>1.298</v>
          </cell>
          <cell r="L78">
            <v>3.2519999999999998</v>
          </cell>
          <cell r="M78">
            <v>5.0000000000000001E-3</v>
          </cell>
        </row>
        <row r="82">
          <cell r="M82">
            <v>0.77500000000000002</v>
          </cell>
        </row>
        <row r="83">
          <cell r="M83">
            <v>8276</v>
          </cell>
        </row>
        <row r="86">
          <cell r="M86">
            <v>11425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9">
          <cell r="D69" t="str">
            <v>7.09.2015 р.</v>
          </cell>
        </row>
        <row r="78">
          <cell r="B78">
            <v>87.515000000000001</v>
          </cell>
          <cell r="C78">
            <v>6.07</v>
          </cell>
          <cell r="D78">
            <v>1.4510000000000001</v>
          </cell>
          <cell r="E78">
            <v>0.156</v>
          </cell>
          <cell r="F78">
            <v>0.107</v>
          </cell>
          <cell r="G78">
            <v>3.9E-2</v>
          </cell>
          <cell r="H78">
            <v>4.7E-2</v>
          </cell>
          <cell r="I78">
            <v>1E-3</v>
          </cell>
          <cell r="J78">
            <v>5.8999999999999997E-2</v>
          </cell>
          <cell r="K78">
            <v>1.298</v>
          </cell>
          <cell r="L78">
            <v>3.2519999999999998</v>
          </cell>
          <cell r="M78">
            <v>5.0000000000000001E-3</v>
          </cell>
        </row>
        <row r="82">
          <cell r="M82">
            <v>0.77500000000000002</v>
          </cell>
        </row>
        <row r="83">
          <cell r="M83">
            <v>8276</v>
          </cell>
        </row>
        <row r="86">
          <cell r="M86">
            <v>11425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2">
          <cell r="M82">
            <v>0</v>
          </cell>
        </row>
        <row r="83">
          <cell r="M83">
            <v>0</v>
          </cell>
        </row>
        <row r="86">
          <cell r="M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>
      <selection activeCell="L26" sqref="L26:L27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  <c r="P1" s="38"/>
      <c r="Q1" s="38"/>
      <c r="R1" s="14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44" t="s">
        <v>14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45" t="s">
        <v>17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46" t="s">
        <v>29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20" ht="6" customHeight="1" thickBo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20" ht="21" customHeight="1" x14ac:dyDescent="0.25">
      <c r="A9" s="47" t="s">
        <v>0</v>
      </c>
      <c r="B9" s="41" t="s">
        <v>22</v>
      </c>
      <c r="C9" s="42"/>
      <c r="D9" s="42"/>
      <c r="E9" s="42"/>
      <c r="F9" s="42"/>
      <c r="G9" s="42"/>
      <c r="H9" s="42"/>
      <c r="I9" s="42"/>
      <c r="J9" s="42"/>
      <c r="K9" s="43"/>
      <c r="L9" s="49" t="s">
        <v>16</v>
      </c>
      <c r="M9" s="57" t="s">
        <v>23</v>
      </c>
      <c r="N9" s="57" t="s">
        <v>24</v>
      </c>
      <c r="O9" s="57" t="s">
        <v>25</v>
      </c>
      <c r="P9" s="49" t="s">
        <v>18</v>
      </c>
      <c r="Q9" s="49" t="s">
        <v>19</v>
      </c>
      <c r="R9" s="51" t="s">
        <v>20</v>
      </c>
      <c r="S9" s="3"/>
      <c r="T9" s="3"/>
    </row>
    <row r="10" spans="1:20" ht="57" customHeight="1" x14ac:dyDescent="0.25">
      <c r="A10" s="48"/>
      <c r="B10" s="53" t="s">
        <v>1</v>
      </c>
      <c r="C10" s="53" t="s">
        <v>2</v>
      </c>
      <c r="D10" s="53" t="s">
        <v>3</v>
      </c>
      <c r="E10" s="53" t="s">
        <v>4</v>
      </c>
      <c r="F10" s="53" t="s">
        <v>5</v>
      </c>
      <c r="G10" s="53" t="s">
        <v>6</v>
      </c>
      <c r="H10" s="53" t="s">
        <v>7</v>
      </c>
      <c r="I10" s="53" t="s">
        <v>8</v>
      </c>
      <c r="J10" s="53" t="s">
        <v>9</v>
      </c>
      <c r="K10" s="53" t="s">
        <v>10</v>
      </c>
      <c r="L10" s="50"/>
      <c r="M10" s="58"/>
      <c r="N10" s="58"/>
      <c r="O10" s="58"/>
      <c r="P10" s="50"/>
      <c r="Q10" s="50"/>
      <c r="R10" s="52"/>
      <c r="S10" s="3"/>
      <c r="T10" s="3"/>
    </row>
    <row r="11" spans="1:20" ht="27" customHeight="1" thickBot="1" x14ac:dyDescent="0.3">
      <c r="A11" s="48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4" t="s">
        <v>21</v>
      </c>
      <c r="N11" s="55"/>
      <c r="O11" s="56"/>
      <c r="P11" s="50"/>
      <c r="Q11" s="50"/>
      <c r="R11" s="52"/>
      <c r="S11" s="3"/>
      <c r="T11" s="3"/>
    </row>
    <row r="12" spans="1:20" ht="21" customHeight="1" x14ac:dyDescent="0.25">
      <c r="A12" s="4" t="str">
        <f>[1]Лист1!$D$69</f>
        <v>31.08.2015 р.</v>
      </c>
      <c r="B12" s="15">
        <f>[1]Лист1!$B$78</f>
        <v>85.495000000000005</v>
      </c>
      <c r="C12" s="15">
        <f>[1]Лист1!$C$78</f>
        <v>7.4370000000000003</v>
      </c>
      <c r="D12" s="15">
        <f>[1]Лист1!$D$78</f>
        <v>1.635</v>
      </c>
      <c r="E12" s="15">
        <f>[1]Лист1!$F$78</f>
        <v>6.3E-2</v>
      </c>
      <c r="F12" s="15">
        <f>[1]Лист1!$E$78</f>
        <v>8.3000000000000004E-2</v>
      </c>
      <c r="G12" s="15">
        <f>SUM([1]Лист1!$G$78:$I$78)</f>
        <v>7.1999999999999995E-2</v>
      </c>
      <c r="H12" s="15">
        <f>[1]Лист1!$J$78</f>
        <v>4.5999999999999999E-2</v>
      </c>
      <c r="I12" s="15">
        <f>[1]Лист1!$K$78</f>
        <v>1.468</v>
      </c>
      <c r="J12" s="15">
        <f>[1]Лист1!$L$78</f>
        <v>3.6970000000000001</v>
      </c>
      <c r="K12" s="15">
        <f>[1]Лист1!$M$78</f>
        <v>4.0000000000000001E-3</v>
      </c>
      <c r="L12" s="31">
        <v>-6.9</v>
      </c>
      <c r="M12" s="15">
        <f>[1]Лист1!$M$82</f>
        <v>0.78800000000000003</v>
      </c>
      <c r="N12" s="20">
        <f>[1]Лист1!$M$83</f>
        <v>8306</v>
      </c>
      <c r="O12" s="20">
        <f>[1]Лист1!$M$86</f>
        <v>11364</v>
      </c>
      <c r="P12" s="33" t="s">
        <v>28</v>
      </c>
      <c r="Q12" s="33">
        <v>5.8999999999999999E-3</v>
      </c>
      <c r="R12" s="35" t="s">
        <v>27</v>
      </c>
      <c r="S12" s="3"/>
      <c r="T12" s="3"/>
    </row>
    <row r="13" spans="1:20" ht="21" customHeight="1" thickBot="1" x14ac:dyDescent="0.3">
      <c r="A13" s="6" t="str">
        <f>[2]Лист1!$D$69</f>
        <v>7.09.2015 р.</v>
      </c>
      <c r="B13" s="17">
        <f>[2]Лист1!$B$78</f>
        <v>87.515000000000001</v>
      </c>
      <c r="C13" s="17">
        <f>[2]Лист1!$C$78</f>
        <v>6.07</v>
      </c>
      <c r="D13" s="17">
        <f>[2]Лист1!$D$78</f>
        <v>1.4510000000000001</v>
      </c>
      <c r="E13" s="17">
        <f>[2]Лист1!$F$78</f>
        <v>0.107</v>
      </c>
      <c r="F13" s="17">
        <f>[2]Лист1!$E$78</f>
        <v>0.156</v>
      </c>
      <c r="G13" s="17">
        <f>SUM([2]Лист1!$G$78:$I$78)</f>
        <v>8.6999999999999994E-2</v>
      </c>
      <c r="H13" s="17">
        <f>[2]Лист1!$J$78</f>
        <v>5.8999999999999997E-2</v>
      </c>
      <c r="I13" s="17">
        <f>[2]Лист1!$K$78</f>
        <v>1.298</v>
      </c>
      <c r="J13" s="17">
        <f>[2]Лист1!$L$78</f>
        <v>3.2519999999999998</v>
      </c>
      <c r="K13" s="17">
        <f>[2]Лист1!$M$78</f>
        <v>5.0000000000000001E-3</v>
      </c>
      <c r="L13" s="32"/>
      <c r="M13" s="17">
        <f>[2]Лист1!$M$82</f>
        <v>0.77500000000000002</v>
      </c>
      <c r="N13" s="22">
        <f>[2]Лист1!$M$83</f>
        <v>8276</v>
      </c>
      <c r="O13" s="22">
        <f>[2]Лист1!$M$86</f>
        <v>11425</v>
      </c>
      <c r="P13" s="34"/>
      <c r="Q13" s="34"/>
      <c r="R13" s="36"/>
      <c r="S13" s="3"/>
      <c r="T13" s="3"/>
    </row>
    <row r="14" spans="1:20" ht="21" hidden="1" customHeight="1" x14ac:dyDescent="0.25">
      <c r="A14" s="27" t="str">
        <f>[3]Лист1!$D$69</f>
        <v>7.09.2015 р.</v>
      </c>
      <c r="B14" s="28">
        <f>[3]Лист1!$B$78</f>
        <v>87.515000000000001</v>
      </c>
      <c r="C14" s="28">
        <f>[3]Лист1!$C$78</f>
        <v>6.07</v>
      </c>
      <c r="D14" s="28">
        <f>[3]Лист1!$D$78</f>
        <v>1.4510000000000001</v>
      </c>
      <c r="E14" s="28">
        <f>[3]Лист1!$F$78</f>
        <v>0.107</v>
      </c>
      <c r="F14" s="28">
        <f>[3]Лист1!$E$78</f>
        <v>0.156</v>
      </c>
      <c r="G14" s="28">
        <f>SUM([3]Лист1!$G$78:$I$78)</f>
        <v>8.6999999999999994E-2</v>
      </c>
      <c r="H14" s="28">
        <f>[3]Лист1!$J$78</f>
        <v>5.8999999999999997E-2</v>
      </c>
      <c r="I14" s="28">
        <f>[3]Лист1!$K$78</f>
        <v>1.298</v>
      </c>
      <c r="J14" s="28">
        <f>[3]Лист1!$L$78</f>
        <v>3.2519999999999998</v>
      </c>
      <c r="K14" s="28">
        <f>[3]Лист1!$M$78</f>
        <v>5.0000000000000001E-3</v>
      </c>
      <c r="L14" s="29"/>
      <c r="M14" s="28">
        <f>[3]Лист1!$M$82</f>
        <v>0.77500000000000002</v>
      </c>
      <c r="N14" s="30">
        <f>[3]Лист1!$M$83</f>
        <v>8276</v>
      </c>
      <c r="O14" s="30">
        <f>[3]Лист1!$M$86</f>
        <v>11425</v>
      </c>
      <c r="P14" s="23"/>
      <c r="Q14" s="23"/>
      <c r="R14" s="24"/>
      <c r="S14" s="3"/>
      <c r="T14" s="3"/>
    </row>
    <row r="15" spans="1:20" ht="21" hidden="1" customHeight="1" x14ac:dyDescent="0.25">
      <c r="A15" s="5">
        <f>[4]Лист1!$D$69</f>
        <v>0</v>
      </c>
      <c r="B15" s="16">
        <f>[4]Лист1!$B$78</f>
        <v>0</v>
      </c>
      <c r="C15" s="16">
        <f>[4]Лист1!$C$78</f>
        <v>0</v>
      </c>
      <c r="D15" s="16">
        <f>[4]Лист1!$D$78</f>
        <v>0</v>
      </c>
      <c r="E15" s="16">
        <f>[4]Лист1!$F$78</f>
        <v>0</v>
      </c>
      <c r="F15" s="16">
        <f>[4]Лист1!$E$78</f>
        <v>0</v>
      </c>
      <c r="G15" s="16">
        <f>SUM([4]Лист1!$G$78:$I$78)</f>
        <v>0</v>
      </c>
      <c r="H15" s="16">
        <f>[4]Лист1!$J$78</f>
        <v>0</v>
      </c>
      <c r="I15" s="16">
        <f>[4]Лист1!$K$78</f>
        <v>0</v>
      </c>
      <c r="J15" s="16">
        <f>[4]Лист1!$L$78</f>
        <v>0</v>
      </c>
      <c r="K15" s="16">
        <f>[4]Лист1!$M$78</f>
        <v>0</v>
      </c>
      <c r="L15" s="18"/>
      <c r="M15" s="16">
        <f>[4]Лист1!$M$82</f>
        <v>0</v>
      </c>
      <c r="N15" s="21">
        <f>[4]Лист1!$M$83</f>
        <v>0</v>
      </c>
      <c r="O15" s="21">
        <f>[4]Лист1!$M$86</f>
        <v>0</v>
      </c>
      <c r="P15" s="23"/>
      <c r="Q15" s="23"/>
      <c r="R15" s="24"/>
      <c r="S15" s="3"/>
      <c r="T15" s="3"/>
    </row>
    <row r="16" spans="1:20" ht="21" hidden="1" customHeight="1" thickBot="1" x14ac:dyDescent="0.3">
      <c r="A16" s="6">
        <f>[5]Лист1!$D$69</f>
        <v>0</v>
      </c>
      <c r="B16" s="17">
        <f>[5]Лист1!$B$78</f>
        <v>0</v>
      </c>
      <c r="C16" s="17">
        <f>[5]Лист1!$C$78</f>
        <v>0</v>
      </c>
      <c r="D16" s="17">
        <f>[5]Лист1!$D$78</f>
        <v>0</v>
      </c>
      <c r="E16" s="17">
        <f>[5]Лист1!$F$78</f>
        <v>0</v>
      </c>
      <c r="F16" s="17">
        <f>[5]Лист1!$E$78</f>
        <v>0</v>
      </c>
      <c r="G16" s="17">
        <f>SUM([5]Лист1!$G$78:$I$78)</f>
        <v>0</v>
      </c>
      <c r="H16" s="17">
        <f>[5]Лист1!$J$78</f>
        <v>0</v>
      </c>
      <c r="I16" s="17">
        <f>[5]Лист1!$K$78</f>
        <v>0</v>
      </c>
      <c r="J16" s="17">
        <f>[5]Лист1!$L$78</f>
        <v>0</v>
      </c>
      <c r="K16" s="17">
        <f>[5]Лист1!$M$78</f>
        <v>0</v>
      </c>
      <c r="L16" s="19"/>
      <c r="M16" s="17">
        <f>[5]Лист1!$M$82</f>
        <v>0</v>
      </c>
      <c r="N16" s="22">
        <f>[5]Лист1!$M$83</f>
        <v>0</v>
      </c>
      <c r="O16" s="22">
        <f>[5]Лист1!$M$86</f>
        <v>0</v>
      </c>
      <c r="P16" s="25"/>
      <c r="Q16" s="25"/>
      <c r="R16" s="26"/>
      <c r="S16" s="3"/>
      <c r="T16" s="3"/>
    </row>
    <row r="17" spans="1:20" ht="13.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3"/>
      <c r="T17" s="3"/>
    </row>
    <row r="18" spans="1:20" ht="13.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3"/>
      <c r="T18" s="3"/>
    </row>
    <row r="19" spans="1:20" ht="6.75" customHeight="1" x14ac:dyDescent="0.25"/>
    <row r="20" spans="1:20" ht="16.5" customHeight="1" x14ac:dyDescent="0.25">
      <c r="A20" s="39" t="s">
        <v>11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20" ht="10.5" customHeight="1" x14ac:dyDescent="0.25">
      <c r="K21" s="8" t="s">
        <v>12</v>
      </c>
      <c r="N21" s="9" t="s">
        <v>13</v>
      </c>
      <c r="O21" s="10"/>
    </row>
    <row r="22" spans="1:20" ht="10.5" customHeight="1" x14ac:dyDescent="0.25">
      <c r="M22" s="11"/>
      <c r="N22" s="11"/>
      <c r="O22" s="10"/>
      <c r="P22" s="12"/>
    </row>
    <row r="23" spans="1:20" x14ac:dyDescent="0.25">
      <c r="A23" s="40" t="s">
        <v>15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20" ht="10.5" customHeight="1" x14ac:dyDescent="0.25">
      <c r="K24" s="8" t="s">
        <v>12</v>
      </c>
      <c r="N24" s="9" t="s">
        <v>13</v>
      </c>
    </row>
    <row r="25" spans="1:20" ht="14.25" customHeight="1" x14ac:dyDescent="0.25">
      <c r="M25" s="11"/>
      <c r="N25" s="11"/>
      <c r="O25" s="12"/>
    </row>
  </sheetData>
  <mergeCells count="31">
    <mergeCell ref="A20:R20"/>
    <mergeCell ref="A23:R23"/>
    <mergeCell ref="B9:K9"/>
    <mergeCell ref="A3:R3"/>
    <mergeCell ref="A5:R5"/>
    <mergeCell ref="A7:R7"/>
    <mergeCell ref="A9:A11"/>
    <mergeCell ref="L9:L11"/>
    <mergeCell ref="R9:R11"/>
    <mergeCell ref="B10:B11"/>
    <mergeCell ref="C10:C11"/>
    <mergeCell ref="D10:D11"/>
    <mergeCell ref="E10:E11"/>
    <mergeCell ref="F10:F11"/>
    <mergeCell ref="G10:G11"/>
    <mergeCell ref="H10:H11"/>
    <mergeCell ref="L12:L13"/>
    <mergeCell ref="P12:P13"/>
    <mergeCell ref="Q12:Q13"/>
    <mergeCell ref="R12:R13"/>
    <mergeCell ref="A1:N1"/>
    <mergeCell ref="O1:Q1"/>
    <mergeCell ref="I10:I11"/>
    <mergeCell ref="J10:J11"/>
    <mergeCell ref="K10:K11"/>
    <mergeCell ref="Q9:Q11"/>
    <mergeCell ref="M11:O11"/>
    <mergeCell ref="M9:M10"/>
    <mergeCell ref="N9:N10"/>
    <mergeCell ref="O9:O10"/>
    <mergeCell ref="P9:P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2015-10-02T08:11:37Z</dcterms:modified>
</cp:coreProperties>
</file>