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135" windowWidth="10515" windowHeight="118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<sst xmlns="http://schemas.openxmlformats.org/spreadsheetml/2006/main" count="33" uniqueCount="30">
  <si>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</si>
  <si>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</si>
  <si>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</si>
  <si>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</si>
  <si>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</si>
  <si>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</si>
  <si>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</si>
  <si>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</si>
  <si>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</si>
  <si>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</si>
  <si>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</si>
  <si>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</si>
  <si>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</si>
  <si>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</si>
  <si>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</si>
  <si>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</si>
  <si>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</si>
  <si>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</si>
  <si>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</si>
  <si>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</si>
  <si>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</si>
  <si>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</si>
  <si>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</si>
  <si>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</si>
  <si>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</si>
  <si>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по газопроводу  "Прогресс", "Уренгой-Помари-Ужгород" за період</t>
  </si>
  <si>
    <t>-</t>
  </si>
  <si>
    <t>відсут.</t>
  </si>
  <si>
    <t xml:space="preserve">                                          В.о.головного  інженера    Лубенського ЛВУМГ Гащанський В.А.     ______________________           ___________________</t>
  </si>
  <si>
    <t xml:space="preserve"> з 1.08.2015 р. по 31.08.2015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</si>
</sst>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8" fillId="0" borderId="16" xfId="0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3.08.2015 р.</v>
          </cell>
        </row>
        <row r="131">
          <cell r="B131">
            <v>93.93</v>
          </cell>
          <cell r="C131">
            <v>3.5779999999999998</v>
          </cell>
          <cell r="D131">
            <v>1.1499999999999999</v>
          </cell>
          <cell r="E131">
            <v>0.182</v>
          </cell>
          <cell r="F131">
            <v>0.186</v>
          </cell>
          <cell r="G131">
            <v>2.4E-2</v>
          </cell>
          <cell r="H131">
            <v>3.3000000000000002E-2</v>
          </cell>
          <cell r="I131">
            <v>5.0000000000000001E-3</v>
          </cell>
          <cell r="J131">
            <v>1.0999999999999999E-2</v>
          </cell>
          <cell r="K131">
            <v>0.64700000000000002</v>
          </cell>
          <cell r="L131">
            <v>0.246</v>
          </cell>
          <cell r="M131">
            <v>8.0000000000000002E-3</v>
          </cell>
        </row>
        <row r="135">
          <cell r="M135">
            <v>0.71799999999999997</v>
          </cell>
        </row>
        <row r="136">
          <cell r="M136">
            <v>8370</v>
          </cell>
        </row>
        <row r="137">
          <cell r="M137">
            <v>12016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10.08.2015 р.</v>
          </cell>
        </row>
        <row r="131">
          <cell r="B131">
            <v>94.658000000000001</v>
          </cell>
          <cell r="C131">
            <v>3.11</v>
          </cell>
          <cell r="D131">
            <v>1.01</v>
          </cell>
          <cell r="E131">
            <v>0.16700000000000001</v>
          </cell>
          <cell r="F131">
            <v>0.16900000000000001</v>
          </cell>
          <cell r="G131">
            <v>2.5000000000000001E-2</v>
          </cell>
          <cell r="H131">
            <v>3.3000000000000002E-2</v>
          </cell>
          <cell r="I131">
            <v>4.0000000000000001E-3</v>
          </cell>
          <cell r="J131">
            <v>1.6E-2</v>
          </cell>
          <cell r="K131">
            <v>0.60299999999999998</v>
          </cell>
          <cell r="L131">
            <v>0.2</v>
          </cell>
          <cell r="M131">
            <v>5.0000000000000001E-3</v>
          </cell>
        </row>
        <row r="135">
          <cell r="M135">
            <v>0.71199999999999997</v>
          </cell>
        </row>
        <row r="136">
          <cell r="M136">
            <v>8326</v>
          </cell>
        </row>
        <row r="137">
          <cell r="M137">
            <v>12002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17.08.2015 р.</v>
          </cell>
        </row>
        <row r="131">
          <cell r="B131">
            <v>94.409000000000006</v>
          </cell>
          <cell r="C131">
            <v>3.2559999999999998</v>
          </cell>
          <cell r="D131">
            <v>1.069</v>
          </cell>
          <cell r="E131">
            <v>0.17699999999999999</v>
          </cell>
          <cell r="F131">
            <v>0.17699999999999999</v>
          </cell>
          <cell r="G131">
            <v>2.5999999999999999E-2</v>
          </cell>
          <cell r="H131">
            <v>3.5000000000000003E-2</v>
          </cell>
          <cell r="I131">
            <v>4.0000000000000001E-3</v>
          </cell>
          <cell r="J131">
            <v>1.4999999999999999E-2</v>
          </cell>
          <cell r="K131">
            <v>0.621</v>
          </cell>
          <cell r="L131">
            <v>0.20499999999999999</v>
          </cell>
          <cell r="M131">
            <v>6.0000000000000001E-3</v>
          </cell>
        </row>
        <row r="135">
          <cell r="M135">
            <v>0.71399999999999997</v>
          </cell>
        </row>
        <row r="136">
          <cell r="M136">
            <v>8344</v>
          </cell>
        </row>
        <row r="137">
          <cell r="M137">
            <v>12010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25.08.2015 р.</v>
          </cell>
        </row>
        <row r="131">
          <cell r="B131">
            <v>94.628</v>
          </cell>
          <cell r="C131">
            <v>3.14</v>
          </cell>
          <cell r="D131">
            <v>1.014</v>
          </cell>
          <cell r="E131">
            <v>0.16400000000000001</v>
          </cell>
          <cell r="F131">
            <v>0.16700000000000001</v>
          </cell>
          <cell r="G131">
            <v>2.4E-2</v>
          </cell>
          <cell r="H131">
            <v>3.2000000000000001E-2</v>
          </cell>
          <cell r="I131">
            <v>4.0000000000000001E-3</v>
          </cell>
          <cell r="J131">
            <v>1.2999999999999999E-2</v>
          </cell>
          <cell r="K131">
            <v>0.61499999999999999</v>
          </cell>
          <cell r="L131">
            <v>0.19400000000000001</v>
          </cell>
          <cell r="M131">
            <v>5.0000000000000001E-3</v>
          </cell>
        </row>
        <row r="135">
          <cell r="M135">
            <v>0.71199999999999997</v>
          </cell>
        </row>
        <row r="136">
          <cell r="M136">
            <v>8325</v>
          </cell>
        </row>
        <row r="137">
          <cell r="M137">
            <v>12001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Q14" sqref="Q14:R14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5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3" t="s">
        <v>29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44" t="s">
        <v>0</v>
      </c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40"/>
      <c r="L9" s="27" t="s">
        <v>15</v>
      </c>
      <c r="M9" s="33" t="s">
        <v>21</v>
      </c>
      <c r="N9" s="33" t="s">
        <v>22</v>
      </c>
      <c r="O9" s="33" t="s">
        <v>23</v>
      </c>
      <c r="P9" s="27" t="s">
        <v>16</v>
      </c>
      <c r="Q9" s="27" t="s">
        <v>17</v>
      </c>
      <c r="R9" s="46" t="s">
        <v>18</v>
      </c>
      <c r="S9" s="3"/>
      <c r="T9" s="3"/>
    </row>
    <row r="10" spans="1:20" ht="57" customHeight="1" x14ac:dyDescent="0.25">
      <c r="A10" s="45"/>
      <c r="B10" s="29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8"/>
      <c r="M10" s="33"/>
      <c r="N10" s="33"/>
      <c r="O10" s="33"/>
      <c r="P10" s="28"/>
      <c r="Q10" s="28"/>
      <c r="R10" s="47"/>
      <c r="S10" s="3"/>
      <c r="T10" s="3"/>
    </row>
    <row r="11" spans="1:20" ht="27" customHeight="1" thickBot="1" x14ac:dyDescent="0.3">
      <c r="A11" s="4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 t="s">
        <v>19</v>
      </c>
      <c r="N11" s="31"/>
      <c r="O11" s="32"/>
      <c r="P11" s="28"/>
      <c r="Q11" s="28"/>
      <c r="R11" s="47"/>
      <c r="S11" s="3"/>
      <c r="T11" s="3"/>
    </row>
    <row r="12" spans="1:20" ht="21" customHeight="1" x14ac:dyDescent="0.25">
      <c r="A12" s="4" t="str">
        <f>[1]Лист1!$D$122</f>
        <v>3.08.2015 р.</v>
      </c>
      <c r="B12" s="5">
        <f>[1]Лист1!$B$131</f>
        <v>93.93</v>
      </c>
      <c r="C12" s="5">
        <f>[1]Лист1!$C$131</f>
        <v>3.5779999999999998</v>
      </c>
      <c r="D12" s="5">
        <f>[1]Лист1!$D$131</f>
        <v>1.1499999999999999</v>
      </c>
      <c r="E12" s="5">
        <f>[1]Лист1!$F$131</f>
        <v>0.186</v>
      </c>
      <c r="F12" s="5">
        <f>[1]Лист1!$E$131</f>
        <v>0.182</v>
      </c>
      <c r="G12" s="5">
        <f>SUM([1]Лист1!$G$131:$I$131)</f>
        <v>6.2E-2</v>
      </c>
      <c r="H12" s="5">
        <f>[1]Лист1!$J$131</f>
        <v>1.0999999999999999E-2</v>
      </c>
      <c r="I12" s="5">
        <f>[1]Лист1!$K$131</f>
        <v>0.64700000000000002</v>
      </c>
      <c r="J12" s="5">
        <f>[1]Лист1!$L$131</f>
        <v>0.246</v>
      </c>
      <c r="K12" s="5">
        <f>[1]Лист1!$M$131</f>
        <v>8.0000000000000002E-3</v>
      </c>
      <c r="L12" s="25">
        <v>-12.8</v>
      </c>
      <c r="M12" s="5">
        <f>[1]Лист1!$M$135</f>
        <v>0.71799999999999997</v>
      </c>
      <c r="N12" s="5">
        <f>[1]Лист1!$M$136</f>
        <v>8370</v>
      </c>
      <c r="O12" s="5">
        <f>[1]Лист1!$M$137</f>
        <v>12016</v>
      </c>
      <c r="P12" s="21"/>
      <c r="Q12" s="21"/>
      <c r="R12" s="21"/>
      <c r="S12" s="3"/>
      <c r="T12" s="3"/>
    </row>
    <row r="13" spans="1:20" ht="21" customHeight="1" x14ac:dyDescent="0.25">
      <c r="A13" s="6" t="str">
        <f>[2]Лист1!$D$122</f>
        <v>10.08.2015 р.</v>
      </c>
      <c r="B13" s="7">
        <f>[2]Лист1!$B$131</f>
        <v>94.658000000000001</v>
      </c>
      <c r="C13" s="7">
        <f>[2]Лист1!$C$131</f>
        <v>3.11</v>
      </c>
      <c r="D13" s="7">
        <f>[2]Лист1!$D$131</f>
        <v>1.01</v>
      </c>
      <c r="E13" s="7">
        <f>[2]Лист1!$F$131</f>
        <v>0.16900000000000001</v>
      </c>
      <c r="F13" s="7">
        <f>[2]Лист1!$E$131</f>
        <v>0.16700000000000001</v>
      </c>
      <c r="G13" s="7">
        <f>SUM([2]Лист1!$G$131:$I$131)</f>
        <v>6.2E-2</v>
      </c>
      <c r="H13" s="7">
        <f>[2]Лист1!$J$131</f>
        <v>1.6E-2</v>
      </c>
      <c r="I13" s="7">
        <f>[2]Лист1!$K$131</f>
        <v>0.60299999999999998</v>
      </c>
      <c r="J13" s="7">
        <f>[2]Лист1!$L$131</f>
        <v>0.2</v>
      </c>
      <c r="K13" s="7">
        <f>[2]Лист1!$M$131</f>
        <v>5.0000000000000001E-3</v>
      </c>
      <c r="L13" s="26">
        <v>-18.3</v>
      </c>
      <c r="M13" s="7">
        <f>[2]Лист1!$M$135</f>
        <v>0.71199999999999997</v>
      </c>
      <c r="N13" s="7">
        <f>[2]Лист1!$M$136</f>
        <v>8326</v>
      </c>
      <c r="O13" s="7">
        <f>[2]Лист1!$M$137</f>
        <v>12002</v>
      </c>
      <c r="P13" s="20"/>
      <c r="Q13" s="20"/>
      <c r="R13" s="22"/>
      <c r="S13" s="3"/>
      <c r="T13" s="3"/>
    </row>
    <row r="14" spans="1:20" ht="21" customHeight="1" x14ac:dyDescent="0.25">
      <c r="A14" s="6" t="str">
        <f>[3]Лист1!$D$122</f>
        <v>17.08.2015 р.</v>
      </c>
      <c r="B14" s="7">
        <f>[3]Лист1!$B$131</f>
        <v>94.409000000000006</v>
      </c>
      <c r="C14" s="7">
        <f>[3]Лист1!$C$131</f>
        <v>3.2559999999999998</v>
      </c>
      <c r="D14" s="7">
        <f>[3]Лист1!$D$131</f>
        <v>1.069</v>
      </c>
      <c r="E14" s="7">
        <f>[3]Лист1!$F$131</f>
        <v>0.17699999999999999</v>
      </c>
      <c r="F14" s="7">
        <f>[3]Лист1!$E$131</f>
        <v>0.17699999999999999</v>
      </c>
      <c r="G14" s="7">
        <f>SUM([3]Лист1!$G$131:$I$131)</f>
        <v>6.5000000000000002E-2</v>
      </c>
      <c r="H14" s="7">
        <f>[3]Лист1!$J$131</f>
        <v>1.4999999999999999E-2</v>
      </c>
      <c r="I14" s="7">
        <f>[3]Лист1!$K$131</f>
        <v>0.621</v>
      </c>
      <c r="J14" s="7">
        <f>[3]Лист1!$L$131</f>
        <v>0.20499999999999999</v>
      </c>
      <c r="K14" s="7">
        <f>[3]Лист1!$M$131</f>
        <v>6.0000000000000001E-3</v>
      </c>
      <c r="L14" s="26">
        <v>-17.8</v>
      </c>
      <c r="M14" s="7">
        <f>[3]Лист1!$M$135</f>
        <v>0.71399999999999997</v>
      </c>
      <c r="N14" s="7">
        <f>[3]Лист1!$M$136</f>
        <v>8344</v>
      </c>
      <c r="O14" s="7">
        <f>[3]Лист1!$M$137</f>
        <v>12010</v>
      </c>
      <c r="P14" s="18" t="s">
        <v>27</v>
      </c>
      <c r="Q14" s="18" t="s">
        <v>26</v>
      </c>
      <c r="R14" s="48" t="s">
        <v>26</v>
      </c>
      <c r="S14" s="3"/>
      <c r="T14" s="3"/>
    </row>
    <row r="15" spans="1:20" ht="21" customHeight="1" thickBot="1" x14ac:dyDescent="0.3">
      <c r="A15" s="8" t="str">
        <f>[4]Лист1!$D$122</f>
        <v>25.08.2015 р.</v>
      </c>
      <c r="B15" s="9">
        <f>[4]Лист1!$B$131</f>
        <v>94.628</v>
      </c>
      <c r="C15" s="9">
        <f>[4]Лист1!$C$131</f>
        <v>3.14</v>
      </c>
      <c r="D15" s="9">
        <f>[4]Лист1!$D$131</f>
        <v>1.014</v>
      </c>
      <c r="E15" s="9">
        <f>[4]Лист1!$F$131</f>
        <v>0.16700000000000001</v>
      </c>
      <c r="F15" s="9">
        <f>[4]Лист1!$E$131</f>
        <v>0.16400000000000001</v>
      </c>
      <c r="G15" s="9">
        <f>SUM([4]Лист1!$G$131:$I$131)</f>
        <v>0.06</v>
      </c>
      <c r="H15" s="9">
        <f>[4]Лист1!$J$131</f>
        <v>1.2999999999999999E-2</v>
      </c>
      <c r="I15" s="9">
        <f>[4]Лист1!$K$131</f>
        <v>0.61499999999999999</v>
      </c>
      <c r="J15" s="9">
        <f>[4]Лист1!$L$131</f>
        <v>0.19400000000000001</v>
      </c>
      <c r="K15" s="9">
        <f>[4]Лист1!$M$131</f>
        <v>5.0000000000000001E-3</v>
      </c>
      <c r="L15" s="19">
        <v>-18</v>
      </c>
      <c r="M15" s="9">
        <f>[4]Лист1!$M$135</f>
        <v>0.71199999999999997</v>
      </c>
      <c r="N15" s="9">
        <f>[4]Лист1!$M$136</f>
        <v>8325</v>
      </c>
      <c r="O15" s="9">
        <f>[4]Лист1!$M$137</f>
        <v>12001</v>
      </c>
      <c r="P15" s="23"/>
      <c r="Q15" s="23"/>
      <c r="R15" s="24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36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20" ht="10.5" customHeight="1" x14ac:dyDescent="0.25">
      <c r="K20" s="11" t="s">
        <v>11</v>
      </c>
      <c r="N20" s="12" t="s">
        <v>12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20" ht="10.5" customHeight="1" x14ac:dyDescent="0.25">
      <c r="K23" s="11" t="s">
        <v>11</v>
      </c>
      <c r="N23" s="12" t="s">
        <v>12</v>
      </c>
    </row>
    <row r="24" spans="1:20" ht="14.25" customHeight="1" x14ac:dyDescent="0.25">
      <c r="M24" s="14"/>
      <c r="N24" s="14"/>
      <c r="O24" s="15"/>
    </row>
  </sheetData>
  <mergeCells count="27"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2015-08-31T13:39:52Z</dcterms:modified>
</cp:coreProperties>
</file>