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30" windowWidth="1050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<sst xmlns="http://schemas.openxmlformats.org/spreadsheetml/2006/main" count="32" uniqueCount="30">
  <si>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</si>
  <si>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</si>
  <si>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</si>
  <si>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</si>
  <si>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</si>
  <si>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</si>
  <si>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</si>
  <si>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</si>
  <si>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</si>
  <si>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</si>
  <si>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</si>
  <si>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</si>
  <si>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</si>
  <si>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</si>
  <si>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</si>
  <si>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Глинськ-Розбишівськ-Шебелинка-Полтава-Київ (Глинськ-Розбишівськ-ШПК)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</si>
  <si>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</si>
  <si>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</si>
  <si>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</si>
  <si>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</si>
  <si>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</si>
  <si>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</si>
  <si>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</si>
  <si>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</si>
  <si>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</si>
  <si>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</si>
  <si>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t>відсутн.</t>
  </si>
  <si>
    <t>&lt;0,0002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</si>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</sst>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3.08.2015 р.</v>
          </cell>
        </row>
        <row r="26">
          <cell r="B26">
            <v>84.311000000000007</v>
          </cell>
          <cell r="C26">
            <v>8.2989999999999995</v>
          </cell>
          <cell r="D26">
            <v>1.821</v>
          </cell>
          <cell r="E26">
            <v>7.2999999999999995E-2</v>
          </cell>
          <cell r="F26">
            <v>0.05</v>
          </cell>
          <cell r="G26">
            <v>3.4000000000000002E-2</v>
          </cell>
          <cell r="H26">
            <v>3.5999999999999997E-2</v>
          </cell>
          <cell r="I26" t="str">
            <v>-</v>
          </cell>
          <cell r="J26">
            <v>0.05</v>
          </cell>
          <cell r="K26">
            <v>1.54</v>
          </cell>
          <cell r="L26">
            <v>3.7770000000000001</v>
          </cell>
          <cell r="M26">
            <v>8.9999999999999993E-3</v>
          </cell>
        </row>
        <row r="30">
          <cell r="M30">
            <v>0.79800000000000004</v>
          </cell>
        </row>
        <row r="31">
          <cell r="M31">
            <v>8368</v>
          </cell>
        </row>
        <row r="32">
          <cell r="M32">
            <v>11387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10,08.2015 р.</v>
          </cell>
        </row>
        <row r="26">
          <cell r="B26">
            <v>84.245999999999995</v>
          </cell>
          <cell r="C26">
            <v>7.8689999999999998</v>
          </cell>
          <cell r="D26">
            <v>2.2749999999999999</v>
          </cell>
          <cell r="E26">
            <v>0.108</v>
          </cell>
          <cell r="F26">
            <v>8.1000000000000003E-2</v>
          </cell>
          <cell r="G26">
            <v>4.3999999999999997E-2</v>
          </cell>
          <cell r="H26">
            <v>4.8000000000000001E-2</v>
          </cell>
          <cell r="I26">
            <v>0</v>
          </cell>
          <cell r="J26">
            <v>6.0999999999999999E-2</v>
          </cell>
          <cell r="K26">
            <v>1.532</v>
          </cell>
          <cell r="L26">
            <v>3.7290000000000001</v>
          </cell>
          <cell r="M26">
            <v>7.0000000000000001E-3</v>
          </cell>
        </row>
        <row r="30">
          <cell r="M30">
            <v>0.80100000000000005</v>
          </cell>
        </row>
        <row r="31">
          <cell r="M31">
            <v>8425</v>
          </cell>
        </row>
        <row r="32">
          <cell r="M32">
            <v>11431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17.08.2015 р.</v>
          </cell>
        </row>
        <row r="26">
          <cell r="B26">
            <v>84.605000000000004</v>
          </cell>
          <cell r="C26">
            <v>7.8470000000000004</v>
          </cell>
          <cell r="D26">
            <v>1.9690000000000001</v>
          </cell>
          <cell r="E26">
            <v>7.8E-2</v>
          </cell>
          <cell r="F26">
            <v>5.3999999999999999E-2</v>
          </cell>
          <cell r="G26">
            <v>3.7999999999999999E-2</v>
          </cell>
          <cell r="H26">
            <v>4.2000000000000003E-2</v>
          </cell>
          <cell r="I26" t="str">
            <v>-</v>
          </cell>
          <cell r="J26">
            <v>5.2999999999999999E-2</v>
          </cell>
          <cell r="K26">
            <v>1.4590000000000001</v>
          </cell>
          <cell r="L26">
            <v>3.847</v>
          </cell>
          <cell r="M26">
            <v>8.0000000000000002E-3</v>
          </cell>
        </row>
        <row r="30">
          <cell r="M30">
            <v>0.79700000000000004</v>
          </cell>
        </row>
        <row r="31">
          <cell r="M31">
            <v>8365</v>
          </cell>
        </row>
        <row r="32">
          <cell r="M32">
            <v>11382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25.08.2015 р.</v>
          </cell>
        </row>
        <row r="26">
          <cell r="B26">
            <v>84.582999999999998</v>
          </cell>
          <cell r="C26">
            <v>7.9710000000000001</v>
          </cell>
          <cell r="D26">
            <v>1.8520000000000001</v>
          </cell>
          <cell r="E26">
            <v>7.0999999999999994E-2</v>
          </cell>
          <cell r="F26">
            <v>5.7000000000000002E-2</v>
          </cell>
          <cell r="G26">
            <v>3.7999999999999999E-2</v>
          </cell>
          <cell r="H26">
            <v>0.04</v>
          </cell>
          <cell r="I26" t="str">
            <v>-</v>
          </cell>
          <cell r="J26">
            <v>5.7000000000000002E-2</v>
          </cell>
          <cell r="K26">
            <v>1.4730000000000001</v>
          </cell>
          <cell r="L26">
            <v>3.8490000000000002</v>
          </cell>
          <cell r="M26">
            <v>8.9999999999999993E-3</v>
          </cell>
        </row>
        <row r="30">
          <cell r="M30">
            <v>0.79700000000000004</v>
          </cell>
        </row>
        <row r="31">
          <cell r="M31">
            <v>8356</v>
          </cell>
        </row>
        <row r="32">
          <cell r="M32">
            <v>11375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N24" sqref="N24"/>
    </sheetView>
  </sheetViews>
  <sheetFormatPr defaultRowHeight="15" x14ac:dyDescent="0.25"/>
  <cols>
    <col min="1" max="1" width="11.5703125" customWidth="1"/>
    <col min="2" max="14" width="7.42578125" customWidth="1"/>
    <col min="15" max="15" width="7.28515625" customWidth="1"/>
    <col min="16" max="16" width="7" customWidth="1"/>
    <col min="17" max="18" width="7.28515625" customWidth="1"/>
  </cols>
  <sheetData>
    <row r="1" spans="1:20" ht="18.75" x14ac:dyDescent="0.3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8"/>
      <c r="Q1" s="48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50" t="s">
        <v>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40" t="s">
        <v>0</v>
      </c>
      <c r="B9" s="37" t="s">
        <v>20</v>
      </c>
      <c r="C9" s="38"/>
      <c r="D9" s="38"/>
      <c r="E9" s="38"/>
      <c r="F9" s="38"/>
      <c r="G9" s="38"/>
      <c r="H9" s="38"/>
      <c r="I9" s="38"/>
      <c r="J9" s="38"/>
      <c r="K9" s="39"/>
      <c r="L9" s="42" t="s">
        <v>14</v>
      </c>
      <c r="M9" s="43" t="s">
        <v>21</v>
      </c>
      <c r="N9" s="43" t="s">
        <v>22</v>
      </c>
      <c r="O9" s="43" t="s">
        <v>23</v>
      </c>
      <c r="P9" s="42" t="s">
        <v>16</v>
      </c>
      <c r="Q9" s="42" t="s">
        <v>17</v>
      </c>
      <c r="R9" s="45" t="s">
        <v>18</v>
      </c>
      <c r="S9" s="3"/>
      <c r="T9" s="3"/>
    </row>
    <row r="10" spans="1:20" ht="57" customHeight="1" x14ac:dyDescent="0.25">
      <c r="A10" s="41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33" t="s">
        <v>10</v>
      </c>
      <c r="L10" s="34"/>
      <c r="M10" s="44"/>
      <c r="N10" s="44"/>
      <c r="O10" s="44"/>
      <c r="P10" s="34"/>
      <c r="Q10" s="34"/>
      <c r="R10" s="46"/>
      <c r="S10" s="3"/>
      <c r="T10" s="3"/>
    </row>
    <row r="11" spans="1:20" ht="27" customHeight="1" thickBot="1" x14ac:dyDescent="0.3">
      <c r="A11" s="4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0" t="s">
        <v>19</v>
      </c>
      <c r="N11" s="31"/>
      <c r="O11" s="32"/>
      <c r="P11" s="34"/>
      <c r="Q11" s="34"/>
      <c r="R11" s="46"/>
      <c r="S11" s="3"/>
      <c r="T11" s="3"/>
    </row>
    <row r="12" spans="1:20" ht="21" customHeight="1" x14ac:dyDescent="0.25">
      <c r="A12" s="5" t="str">
        <f>[1]Лист1!$D$17</f>
        <v>3.08.2015 р.</v>
      </c>
      <c r="B12" s="15">
        <f>[1]Лист1!$B$26</f>
        <v>84.311000000000007</v>
      </c>
      <c r="C12" s="15">
        <f>[1]Лист1!$C$26</f>
        <v>8.2989999999999995</v>
      </c>
      <c r="D12" s="15">
        <f>[1]Лист1!$D$26</f>
        <v>1.821</v>
      </c>
      <c r="E12" s="15">
        <f>[1]Лист1!$F$26</f>
        <v>0.05</v>
      </c>
      <c r="F12" s="15">
        <f>[1]Лист1!$E$26</f>
        <v>7.2999999999999995E-2</v>
      </c>
      <c r="G12" s="15">
        <f>SUM([1]Лист1!$G$26:$I$26)</f>
        <v>7.0000000000000007E-2</v>
      </c>
      <c r="H12" s="15">
        <f>[1]Лист1!$J$26</f>
        <v>0.05</v>
      </c>
      <c r="I12" s="15">
        <f>[1]Лист1!$K$26</f>
        <v>1.54</v>
      </c>
      <c r="J12" s="15">
        <f>[1]Лист1!$L$26</f>
        <v>3.7770000000000001</v>
      </c>
      <c r="K12" s="15">
        <f>[1]Лист1!$M$26</f>
        <v>8.9999999999999993E-3</v>
      </c>
      <c r="L12" s="18">
        <v>-9.6</v>
      </c>
      <c r="M12" s="15">
        <f>[1]Лист1!$M$30</f>
        <v>0.79800000000000004</v>
      </c>
      <c r="N12" s="23">
        <f>[1]Лист1!$M$31</f>
        <v>8368</v>
      </c>
      <c r="O12" s="23">
        <f>[1]Лист1!$M$32</f>
        <v>11387</v>
      </c>
      <c r="P12" s="24" t="s">
        <v>26</v>
      </c>
      <c r="Q12" s="24">
        <v>5.9999999999999995E-4</v>
      </c>
      <c r="R12" s="27" t="s">
        <v>27</v>
      </c>
      <c r="S12" s="3"/>
      <c r="T12" s="3"/>
    </row>
    <row r="13" spans="1:20" ht="21" customHeight="1" x14ac:dyDescent="0.25">
      <c r="A13" s="6" t="str">
        <f>[2]Лист1!$D$17</f>
        <v>10,08.2015 р.</v>
      </c>
      <c r="B13" s="16">
        <f>[2]Лист1!$B$26</f>
        <v>84.245999999999995</v>
      </c>
      <c r="C13" s="16">
        <f>[2]Лист1!$C$26</f>
        <v>7.8689999999999998</v>
      </c>
      <c r="D13" s="16">
        <f>[2]Лист1!$D$26</f>
        <v>2.2749999999999999</v>
      </c>
      <c r="E13" s="16">
        <f>[2]Лист1!$F$26</f>
        <v>8.1000000000000003E-2</v>
      </c>
      <c r="F13" s="16">
        <f>[2]Лист1!$E$26</f>
        <v>0.108</v>
      </c>
      <c r="G13" s="16">
        <f>SUM([2]Лист1!$G$26:$I$26)</f>
        <v>9.1999999999999998E-2</v>
      </c>
      <c r="H13" s="16">
        <f>[2]Лист1!$J$26</f>
        <v>6.0999999999999999E-2</v>
      </c>
      <c r="I13" s="16">
        <f>[2]Лист1!$K$26</f>
        <v>1.532</v>
      </c>
      <c r="J13" s="16">
        <f>[2]Лист1!$L$26</f>
        <v>3.7290000000000001</v>
      </c>
      <c r="K13" s="16">
        <f>[2]Лист1!$M$26</f>
        <v>7.0000000000000001E-3</v>
      </c>
      <c r="L13" s="19">
        <v>-9.1</v>
      </c>
      <c r="M13" s="16">
        <f>[2]Лист1!$M$30</f>
        <v>0.80100000000000005</v>
      </c>
      <c r="N13" s="21">
        <f>[2]Лист1!$M$31</f>
        <v>8425</v>
      </c>
      <c r="O13" s="21">
        <f>[2]Лист1!$M$32</f>
        <v>11431</v>
      </c>
      <c r="P13" s="25"/>
      <c r="Q13" s="25"/>
      <c r="R13" s="28"/>
      <c r="S13" s="3"/>
      <c r="T13" s="3"/>
    </row>
    <row r="14" spans="1:20" ht="21" customHeight="1" x14ac:dyDescent="0.25">
      <c r="A14" s="6" t="str">
        <f>[3]Лист1!$D$17</f>
        <v>17.08.2015 р.</v>
      </c>
      <c r="B14" s="16">
        <f>[3]Лист1!$B$26</f>
        <v>84.605000000000004</v>
      </c>
      <c r="C14" s="16">
        <f>[3]Лист1!$C$26</f>
        <v>7.8470000000000004</v>
      </c>
      <c r="D14" s="16">
        <f>[3]Лист1!$D$26</f>
        <v>1.9690000000000001</v>
      </c>
      <c r="E14" s="16">
        <f>[3]Лист1!$F$26</f>
        <v>5.3999999999999999E-2</v>
      </c>
      <c r="F14" s="16">
        <f>[3]Лист1!$E$26</f>
        <v>7.8E-2</v>
      </c>
      <c r="G14" s="16">
        <f>SUM([3]Лист1!$G$26:$I$26)</f>
        <v>0.08</v>
      </c>
      <c r="H14" s="16">
        <f>[3]Лист1!$J$26</f>
        <v>5.2999999999999999E-2</v>
      </c>
      <c r="I14" s="16">
        <f>[3]Лист1!$K$26</f>
        <v>1.4590000000000001</v>
      </c>
      <c r="J14" s="16">
        <f>[3]Лист1!$L$26</f>
        <v>3.847</v>
      </c>
      <c r="K14" s="16">
        <f>[3]Лист1!$M$26</f>
        <v>8.0000000000000002E-3</v>
      </c>
      <c r="L14" s="19">
        <v>-9</v>
      </c>
      <c r="M14" s="16">
        <f>[3]Лист1!$M$30</f>
        <v>0.79700000000000004</v>
      </c>
      <c r="N14" s="21">
        <f>[3]Лист1!$M$31</f>
        <v>8365</v>
      </c>
      <c r="O14" s="21">
        <f>[3]Лист1!$M$32</f>
        <v>11382</v>
      </c>
      <c r="P14" s="25"/>
      <c r="Q14" s="25"/>
      <c r="R14" s="28"/>
      <c r="S14" s="3"/>
      <c r="T14" s="3"/>
    </row>
    <row r="15" spans="1:20" ht="21" customHeight="1" thickBot="1" x14ac:dyDescent="0.3">
      <c r="A15" s="7" t="str">
        <f>[4]Лист1!$D$17</f>
        <v>25.08.2015 р.</v>
      </c>
      <c r="B15" s="17">
        <f>[4]Лист1!$B$26</f>
        <v>84.582999999999998</v>
      </c>
      <c r="C15" s="17">
        <f>[4]Лист1!$C$26</f>
        <v>7.9710000000000001</v>
      </c>
      <c r="D15" s="17">
        <f>[4]Лист1!$D$26</f>
        <v>1.8520000000000001</v>
      </c>
      <c r="E15" s="17">
        <f>[4]Лист1!$F$26</f>
        <v>5.7000000000000002E-2</v>
      </c>
      <c r="F15" s="17">
        <f>[4]Лист1!$E$26</f>
        <v>7.0999999999999994E-2</v>
      </c>
      <c r="G15" s="17">
        <f>SUM([4]Лист1!$G$26:$I$26)</f>
        <v>7.8E-2</v>
      </c>
      <c r="H15" s="17">
        <f>[4]Лист1!$J$26</f>
        <v>5.7000000000000002E-2</v>
      </c>
      <c r="I15" s="17">
        <f>[4]Лист1!$K$26</f>
        <v>1.4730000000000001</v>
      </c>
      <c r="J15" s="17">
        <f>[4]Лист1!$L$26</f>
        <v>3.8490000000000002</v>
      </c>
      <c r="K15" s="17">
        <f>[4]Лист1!$M$26</f>
        <v>8.9999999999999993E-3</v>
      </c>
      <c r="L15" s="20">
        <v>-9.9</v>
      </c>
      <c r="M15" s="17">
        <f>[4]Лист1!$M$30</f>
        <v>0.79700000000000004</v>
      </c>
      <c r="N15" s="22">
        <f>[4]Лист1!$M$31</f>
        <v>8356</v>
      </c>
      <c r="O15" s="22">
        <f>[4]Лист1!$M$32</f>
        <v>11375</v>
      </c>
      <c r="P15" s="26"/>
      <c r="Q15" s="26"/>
      <c r="R15" s="29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35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6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0" ht="10.5" customHeight="1" x14ac:dyDescent="0.25">
      <c r="K23" s="9" t="s">
        <v>11</v>
      </c>
      <c r="N23" s="10" t="s">
        <v>12</v>
      </c>
    </row>
    <row r="24" spans="1:20" ht="14.25" customHeight="1" x14ac:dyDescent="0.25">
      <c r="M24" s="12"/>
      <c r="N24" s="12"/>
      <c r="O24" s="13"/>
    </row>
  </sheetData>
  <mergeCells count="30">
    <mergeCell ref="A1:N1"/>
    <mergeCell ref="O1:Q1"/>
    <mergeCell ref="A3:R3"/>
    <mergeCell ref="A5:R5"/>
    <mergeCell ref="A7:R7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P12:P15"/>
    <mergeCell ref="Q12:Q15"/>
    <mergeCell ref="R12:R15"/>
    <mergeCell ref="M11:O11"/>
    <mergeCell ref="G10:G11"/>
    <mergeCell ref="H10:H11"/>
    <mergeCell ref="I10:I11"/>
    <mergeCell ref="J10:J11"/>
    <mergeCell ref="K10:K1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2015-09-01T11:43:50Z</dcterms:modified>
</cp:coreProperties>
</file>