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0620" windowHeight="119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4" i="1" l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<sst xmlns="http://schemas.openxmlformats.org/spreadsheetml/2006/main" count="33" uniqueCount="31">
  <si>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</si>
  <si>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</si>
  <si>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</si>
  <si>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</si>
  <si>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</si>
  <si>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</si>
  <si>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</si>
  <si>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</si>
  <si>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</si>
  <si>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</si>
  <si>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</si>
  <si>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</si>
  <si>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</si>
  <si>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Трудолюб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</si>
  <si>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</si>
  <si>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</si>
  <si>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</si>
  <si>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</si>
  <si>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</si>
  <si>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</si>
  <si>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</si>
  <si>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</si>
  <si>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</si>
  <si>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</si>
  <si>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</si>
  <si>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</si>
  <si>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&lt; 0,0002</t>
  </si>
  <si>
    <t>відсутн.</t>
  </si>
  <si>
    <t xml:space="preserve"> з 1.08.2015 р. по 31.08.2015 р.</t>
  </si>
  <si>
    <t>не визн.</t>
  </si>
  <si>
    <t xml:space="preserve">                                          В.о.головного  інженера    Лубенського ЛВУМГ Гащанський В.А.     ______________________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</si>
</sst>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164" fontId="8" fillId="0" borderId="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vertical="center" wrapText="1"/>
    </xf>
    <xf numFmtId="164" fontId="8" fillId="0" borderId="6" xfId="0" applyNumberFormat="1" applyFont="1" applyBorder="1" applyAlignment="1">
      <alignment vertical="center" wrapText="1"/>
    </xf>
    <xf numFmtId="164" fontId="8" fillId="0" borderId="18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8">
          <cell r="B78">
            <v>86.150999999999996</v>
          </cell>
          <cell r="C78">
            <v>7.0810000000000004</v>
          </cell>
          <cell r="D78">
            <v>1.649</v>
          </cell>
          <cell r="E78">
            <v>7.6999999999999999E-2</v>
          </cell>
          <cell r="F78">
            <v>6.8000000000000005E-2</v>
          </cell>
          <cell r="G78">
            <v>2.9000000000000001E-2</v>
          </cell>
          <cell r="H78">
            <v>2.8000000000000001E-2</v>
          </cell>
          <cell r="I78">
            <v>0</v>
          </cell>
          <cell r="J78">
            <v>6.0999999999999999E-2</v>
          </cell>
          <cell r="K78">
            <v>1.47</v>
          </cell>
          <cell r="L78">
            <v>3.38</v>
          </cell>
          <cell r="M78">
            <v>6.0000000000000001E-3</v>
          </cell>
        </row>
        <row r="82">
          <cell r="M82">
            <v>0.78200000000000003</v>
          </cell>
        </row>
        <row r="83">
          <cell r="M83">
            <v>8311</v>
          </cell>
        </row>
        <row r="84">
          <cell r="M84">
            <v>11413</v>
          </cell>
        </row>
        <row r="329">
          <cell r="D329" t="str">
            <v>3.08.2015 р.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8">
          <cell r="B78">
            <v>85.766999999999996</v>
          </cell>
          <cell r="C78">
            <v>7.2949999999999999</v>
          </cell>
          <cell r="D78">
            <v>1.7230000000000001</v>
          </cell>
          <cell r="E78">
            <v>7.9000000000000001E-2</v>
          </cell>
          <cell r="F78">
            <v>6.7000000000000004E-2</v>
          </cell>
          <cell r="G78">
            <v>3.4000000000000002E-2</v>
          </cell>
          <cell r="H78">
            <v>3.4000000000000002E-2</v>
          </cell>
          <cell r="I78">
            <v>0</v>
          </cell>
          <cell r="J78">
            <v>5.2999999999999999E-2</v>
          </cell>
          <cell r="K78">
            <v>1.518</v>
          </cell>
          <cell r="L78">
            <v>3.4239999999999999</v>
          </cell>
          <cell r="M78">
            <v>6.0000000000000001E-3</v>
          </cell>
        </row>
        <row r="82">
          <cell r="M82">
            <v>0.78500000000000003</v>
          </cell>
        </row>
        <row r="83">
          <cell r="M83">
            <v>8327</v>
          </cell>
        </row>
        <row r="84">
          <cell r="M84">
            <v>11412</v>
          </cell>
        </row>
        <row r="329">
          <cell r="D329" t="str">
            <v>10.08.2015 р.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8">
          <cell r="B78">
            <v>85.498999999999995</v>
          </cell>
          <cell r="C78">
            <v>7.34</v>
          </cell>
          <cell r="D78">
            <v>1.82</v>
          </cell>
          <cell r="E78">
            <v>0.111</v>
          </cell>
          <cell r="F78">
            <v>7.9000000000000001E-2</v>
          </cell>
          <cell r="G78">
            <v>3.9E-2</v>
          </cell>
          <cell r="H78">
            <v>4.2999999999999997E-2</v>
          </cell>
          <cell r="I78">
            <v>0</v>
          </cell>
          <cell r="J78">
            <v>6.2E-2</v>
          </cell>
          <cell r="K78">
            <v>1.4390000000000001</v>
          </cell>
          <cell r="L78">
            <v>3.5630000000000002</v>
          </cell>
          <cell r="M78">
            <v>5.0000000000000001E-3</v>
          </cell>
        </row>
        <row r="82">
          <cell r="M82">
            <v>0.79</v>
          </cell>
        </row>
        <row r="83">
          <cell r="M83">
            <v>8352</v>
          </cell>
        </row>
        <row r="84">
          <cell r="M84">
            <v>11416</v>
          </cell>
        </row>
        <row r="329">
          <cell r="D329" t="str">
            <v>17.08.2015 р.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8">
          <cell r="B78">
            <v>85.028999999999996</v>
          </cell>
          <cell r="C78">
            <v>7.6669999999999998</v>
          </cell>
          <cell r="D78">
            <v>1.841</v>
          </cell>
          <cell r="E78">
            <v>8.3000000000000004E-2</v>
          </cell>
          <cell r="F78">
            <v>5.8999999999999997E-2</v>
          </cell>
          <cell r="G78">
            <v>3.2000000000000001E-2</v>
          </cell>
          <cell r="H78">
            <v>3.2000000000000001E-2</v>
          </cell>
          <cell r="I78">
            <v>0</v>
          </cell>
          <cell r="J78">
            <v>0.04</v>
          </cell>
          <cell r="K78">
            <v>1.496</v>
          </cell>
          <cell r="L78">
            <v>3.714</v>
          </cell>
          <cell r="M78">
            <v>7.0000000000000001E-3</v>
          </cell>
        </row>
        <row r="82">
          <cell r="M82">
            <v>0.79200000000000004</v>
          </cell>
        </row>
        <row r="83">
          <cell r="M83">
            <v>8338</v>
          </cell>
        </row>
        <row r="84">
          <cell r="M84">
            <v>11380</v>
          </cell>
        </row>
        <row r="329">
          <cell r="D329" t="str">
            <v>25.08.2015 р.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D30" sqref="D30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26"/>
      <c r="Q1" s="26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33" t="s">
        <v>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4" t="s">
        <v>28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20" ht="6" customHeight="1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20" ht="21" customHeight="1" x14ac:dyDescent="0.25">
      <c r="A9" s="35" t="s">
        <v>0</v>
      </c>
      <c r="B9" s="29" t="s">
        <v>21</v>
      </c>
      <c r="C9" s="30"/>
      <c r="D9" s="30"/>
      <c r="E9" s="30"/>
      <c r="F9" s="30"/>
      <c r="G9" s="30"/>
      <c r="H9" s="30"/>
      <c r="I9" s="30"/>
      <c r="J9" s="30"/>
      <c r="K9" s="31"/>
      <c r="L9" s="37" t="s">
        <v>15</v>
      </c>
      <c r="M9" s="51" t="s">
        <v>22</v>
      </c>
      <c r="N9" s="51" t="s">
        <v>23</v>
      </c>
      <c r="O9" s="51" t="s">
        <v>24</v>
      </c>
      <c r="P9" s="37" t="s">
        <v>17</v>
      </c>
      <c r="Q9" s="37" t="s">
        <v>18</v>
      </c>
      <c r="R9" s="39" t="s">
        <v>19</v>
      </c>
      <c r="S9" s="3"/>
      <c r="T9" s="3"/>
    </row>
    <row r="10" spans="1:20" ht="57" customHeight="1" x14ac:dyDescent="0.25">
      <c r="A10" s="36"/>
      <c r="B10" s="41" t="s">
        <v>1</v>
      </c>
      <c r="C10" s="41" t="s">
        <v>2</v>
      </c>
      <c r="D10" s="41" t="s">
        <v>3</v>
      </c>
      <c r="E10" s="41" t="s">
        <v>4</v>
      </c>
      <c r="F10" s="41" t="s">
        <v>5</v>
      </c>
      <c r="G10" s="41" t="s">
        <v>6</v>
      </c>
      <c r="H10" s="41" t="s">
        <v>7</v>
      </c>
      <c r="I10" s="41" t="s">
        <v>8</v>
      </c>
      <c r="J10" s="41" t="s">
        <v>9</v>
      </c>
      <c r="K10" s="41" t="s">
        <v>10</v>
      </c>
      <c r="L10" s="38"/>
      <c r="M10" s="52"/>
      <c r="N10" s="52"/>
      <c r="O10" s="52"/>
      <c r="P10" s="38"/>
      <c r="Q10" s="38"/>
      <c r="R10" s="40"/>
      <c r="S10" s="3"/>
      <c r="T10" s="3"/>
    </row>
    <row r="11" spans="1:20" ht="27" customHeight="1" thickBot="1" x14ac:dyDescent="0.3">
      <c r="A11" s="36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48" t="s">
        <v>20</v>
      </c>
      <c r="N11" s="49"/>
      <c r="O11" s="50"/>
      <c r="P11" s="38"/>
      <c r="Q11" s="38"/>
      <c r="R11" s="40"/>
      <c r="S11" s="3"/>
      <c r="T11" s="3"/>
    </row>
    <row r="12" spans="1:20" ht="21" customHeight="1" x14ac:dyDescent="0.25">
      <c r="A12" s="4" t="str">
        <f>[1]Лист1!$D$329</f>
        <v>3.08.2015 р.</v>
      </c>
      <c r="B12" s="15">
        <f>[1]Лист1!$B$78</f>
        <v>86.150999999999996</v>
      </c>
      <c r="C12" s="15">
        <f>[1]Лист1!$C$78</f>
        <v>7.0810000000000004</v>
      </c>
      <c r="D12" s="15">
        <f>[1]Лист1!$D$78</f>
        <v>1.649</v>
      </c>
      <c r="E12" s="15">
        <f>[1]Лист1!$F$78</f>
        <v>6.8000000000000005E-2</v>
      </c>
      <c r="F12" s="15">
        <f>[1]Лист1!$E$78</f>
        <v>7.6999999999999999E-2</v>
      </c>
      <c r="G12" s="15">
        <f>SUM([1]Лист1!$G$78:$I$78)</f>
        <v>5.7000000000000002E-2</v>
      </c>
      <c r="H12" s="15">
        <f>[1]Лист1!$J$78</f>
        <v>6.0999999999999999E-2</v>
      </c>
      <c r="I12" s="15">
        <f>[1]Лист1!$K$78</f>
        <v>1.47</v>
      </c>
      <c r="J12" s="15">
        <f>[1]Лист1!$L$78</f>
        <v>3.38</v>
      </c>
      <c r="K12" s="15">
        <f>[1]Лист1!$M$78</f>
        <v>6.0000000000000001E-3</v>
      </c>
      <c r="L12" s="19"/>
      <c r="M12" s="15">
        <f>[1]Лист1!$M$82</f>
        <v>0.78200000000000003</v>
      </c>
      <c r="N12" s="21">
        <f>[1]Лист1!$M$83</f>
        <v>8311</v>
      </c>
      <c r="O12" s="21">
        <f>[1]Лист1!$M$84</f>
        <v>11413</v>
      </c>
      <c r="P12" s="42" t="s">
        <v>27</v>
      </c>
      <c r="Q12" s="42">
        <v>3.3999999999999998E-3</v>
      </c>
      <c r="R12" s="45" t="s">
        <v>26</v>
      </c>
      <c r="S12" s="3"/>
      <c r="T12" s="3"/>
    </row>
    <row r="13" spans="1:20" ht="21" customHeight="1" x14ac:dyDescent="0.25">
      <c r="A13" s="5" t="str">
        <f>[2]Лист1!$D$329</f>
        <v>10.08.2015 р.</v>
      </c>
      <c r="B13" s="16">
        <f>[2]Лист1!$B$78</f>
        <v>85.766999999999996</v>
      </c>
      <c r="C13" s="16">
        <f>[2]Лист1!$C$78</f>
        <v>7.2949999999999999</v>
      </c>
      <c r="D13" s="16">
        <f>[2]Лист1!$D$78</f>
        <v>1.7230000000000001</v>
      </c>
      <c r="E13" s="16">
        <f>[2]Лист1!$F$78</f>
        <v>6.7000000000000004E-2</v>
      </c>
      <c r="F13" s="16">
        <f>[2]Лист1!$E$78</f>
        <v>7.9000000000000001E-2</v>
      </c>
      <c r="G13" s="16">
        <f>SUM([2]Лист1!$G$78:$I$78)</f>
        <v>6.8000000000000005E-2</v>
      </c>
      <c r="H13" s="16">
        <f>[2]Лист1!$J$78</f>
        <v>5.2999999999999999E-2</v>
      </c>
      <c r="I13" s="16">
        <f>[2]Лист1!$K$78</f>
        <v>1.518</v>
      </c>
      <c r="J13" s="16">
        <f>[2]Лист1!$L$78</f>
        <v>3.4239999999999999</v>
      </c>
      <c r="K13" s="16">
        <f>[2]Лист1!$M$78</f>
        <v>6.0000000000000001E-3</v>
      </c>
      <c r="L13" s="18"/>
      <c r="M13" s="16">
        <f>[2]Лист1!$M$82</f>
        <v>0.78500000000000003</v>
      </c>
      <c r="N13" s="22">
        <f>[2]Лист1!$M$83</f>
        <v>8327</v>
      </c>
      <c r="O13" s="22">
        <f>[2]Лист1!$M$84</f>
        <v>11412</v>
      </c>
      <c r="P13" s="43"/>
      <c r="Q13" s="43"/>
      <c r="R13" s="46"/>
      <c r="S13" s="3"/>
      <c r="T13" s="3"/>
    </row>
    <row r="14" spans="1:20" ht="21" customHeight="1" x14ac:dyDescent="0.25">
      <c r="A14" s="5" t="str">
        <f>[3]Лист1!$D$329</f>
        <v>17.08.2015 р.</v>
      </c>
      <c r="B14" s="16">
        <f>[3]Лист1!$B$78</f>
        <v>85.498999999999995</v>
      </c>
      <c r="C14" s="16">
        <f>[3]Лист1!$C$78</f>
        <v>7.34</v>
      </c>
      <c r="D14" s="16">
        <f>[3]Лист1!$D$78</f>
        <v>1.82</v>
      </c>
      <c r="E14" s="16">
        <f>[3]Лист1!$F$78</f>
        <v>7.9000000000000001E-2</v>
      </c>
      <c r="F14" s="16">
        <f>[3]Лист1!$E$78</f>
        <v>0.111</v>
      </c>
      <c r="G14" s="16">
        <f>SUM([3]Лист1!$G$78:$I$78)</f>
        <v>8.199999999999999E-2</v>
      </c>
      <c r="H14" s="16">
        <f>[3]Лист1!$J$78</f>
        <v>6.2E-2</v>
      </c>
      <c r="I14" s="16">
        <f>[3]Лист1!$K$78</f>
        <v>1.4390000000000001</v>
      </c>
      <c r="J14" s="16">
        <f>[3]Лист1!$L$78</f>
        <v>3.5630000000000002</v>
      </c>
      <c r="K14" s="16">
        <f>[3]Лист1!$M$78</f>
        <v>5.0000000000000001E-3</v>
      </c>
      <c r="L14" s="24" t="s">
        <v>29</v>
      </c>
      <c r="M14" s="16">
        <f>[3]Лист1!$M$82</f>
        <v>0.79</v>
      </c>
      <c r="N14" s="22">
        <f>[3]Лист1!$M$83</f>
        <v>8352</v>
      </c>
      <c r="O14" s="22">
        <f>[3]Лист1!$M$84</f>
        <v>11416</v>
      </c>
      <c r="P14" s="43"/>
      <c r="Q14" s="43"/>
      <c r="R14" s="46"/>
      <c r="S14" s="3"/>
      <c r="T14" s="3"/>
    </row>
    <row r="15" spans="1:20" ht="21" customHeight="1" thickBot="1" x14ac:dyDescent="0.3">
      <c r="A15" s="6" t="str">
        <f>[4]Лист1!$D$329</f>
        <v>25.08.2015 р.</v>
      </c>
      <c r="B15" s="17">
        <f>[4]Лист1!$B$78</f>
        <v>85.028999999999996</v>
      </c>
      <c r="C15" s="17">
        <f>[4]Лист1!$C$78</f>
        <v>7.6669999999999998</v>
      </c>
      <c r="D15" s="17">
        <f>[4]Лист1!$D$78</f>
        <v>1.841</v>
      </c>
      <c r="E15" s="17">
        <f>[4]Лист1!$F$78</f>
        <v>5.8999999999999997E-2</v>
      </c>
      <c r="F15" s="17">
        <f>[4]Лист1!$E$78</f>
        <v>8.3000000000000004E-2</v>
      </c>
      <c r="G15" s="17">
        <f>SUM([4]Лист1!$G$78:$I$78)</f>
        <v>6.4000000000000001E-2</v>
      </c>
      <c r="H15" s="17">
        <f>[4]Лист1!$J$78</f>
        <v>0.04</v>
      </c>
      <c r="I15" s="17">
        <f>[4]Лист1!$K$78</f>
        <v>1.496</v>
      </c>
      <c r="J15" s="17">
        <f>[4]Лист1!$L$78</f>
        <v>3.714</v>
      </c>
      <c r="K15" s="17">
        <f>[4]Лист1!$M$78</f>
        <v>7.0000000000000001E-3</v>
      </c>
      <c r="L15" s="20"/>
      <c r="M15" s="17">
        <f>[4]Лист1!$M$82</f>
        <v>0.79200000000000004</v>
      </c>
      <c r="N15" s="23">
        <f>[4]Лист1!$M$83</f>
        <v>8338</v>
      </c>
      <c r="O15" s="23">
        <f>[4]Лист1!$M$84</f>
        <v>11380</v>
      </c>
      <c r="P15" s="44"/>
      <c r="Q15" s="44"/>
      <c r="R15" s="47"/>
      <c r="S15" s="3"/>
      <c r="T15" s="3"/>
    </row>
    <row r="16" spans="1:20" ht="13.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3"/>
      <c r="T16" s="3"/>
    </row>
    <row r="17" spans="1:20" ht="13.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3"/>
      <c r="T17" s="3"/>
    </row>
    <row r="18" spans="1:20" ht="6.75" customHeight="1" x14ac:dyDescent="0.25"/>
    <row r="19" spans="1:20" ht="16.5" customHeight="1" x14ac:dyDescent="0.25">
      <c r="A19" s="27" t="s">
        <v>30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20" ht="10.5" customHeight="1" x14ac:dyDescent="0.25">
      <c r="K20" s="8" t="s">
        <v>11</v>
      </c>
      <c r="N20" s="9" t="s">
        <v>12</v>
      </c>
      <c r="O20" s="10"/>
    </row>
    <row r="21" spans="1:20" ht="10.5" customHeight="1" x14ac:dyDescent="0.25">
      <c r="M21" s="11"/>
      <c r="N21" s="11"/>
      <c r="O21" s="10"/>
      <c r="P21" s="12"/>
    </row>
    <row r="22" spans="1:20" x14ac:dyDescent="0.25">
      <c r="A22" s="28" t="s">
        <v>14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20" ht="10.5" customHeight="1" x14ac:dyDescent="0.25">
      <c r="K23" s="8" t="s">
        <v>11</v>
      </c>
      <c r="N23" s="9" t="s">
        <v>12</v>
      </c>
    </row>
    <row r="24" spans="1:20" ht="14.25" customHeight="1" x14ac:dyDescent="0.25">
      <c r="M24" s="11"/>
      <c r="N24" s="11"/>
      <c r="O24" s="12"/>
    </row>
  </sheetData>
  <mergeCells count="30">
    <mergeCell ref="P12:P15"/>
    <mergeCell ref="Q12:Q15"/>
    <mergeCell ref="R12:R15"/>
    <mergeCell ref="Q9:Q11"/>
    <mergeCell ref="M11:O11"/>
    <mergeCell ref="M9:M10"/>
    <mergeCell ref="N9:N10"/>
    <mergeCell ref="O9:O10"/>
    <mergeCell ref="P9:P11"/>
    <mergeCell ref="G10:G11"/>
    <mergeCell ref="H10:H11"/>
    <mergeCell ref="I10:I11"/>
    <mergeCell ref="J10:J11"/>
    <mergeCell ref="K10:K11"/>
    <mergeCell ref="A1:N1"/>
    <mergeCell ref="O1:Q1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2015-08-31T13:18:25Z</dcterms:modified>
</cp:coreProperties>
</file>