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595" yWindow="30" windowWidth="10425" windowHeight="1201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<sst xmlns="http://schemas.openxmlformats.org/spreadsheetml/2006/main" count="33" uniqueCount="31">
  <si>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</si>
  <si>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</si>
  <si>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</si>
  <si>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</si>
  <si>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</si>
  <si>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</si>
  <si>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</si>
  <si>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</si>
  <si>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</si>
  <si>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</si>
  <si>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</si>
  <si>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</si>
  <si>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</si>
  <si>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"Кременчукгаз"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 Семенівка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</si>
  <si>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</si>
  <si>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</si>
  <si>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</si>
  <si>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</si>
  <si>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</si>
  <si>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</si>
  <si>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</si>
  <si>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</si>
  <si>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</si>
  <si>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</si>
  <si>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</si>
  <si>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</si>
  <si>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 xml:space="preserve"> </t>
  </si>
  <si>
    <t>відс.</t>
  </si>
  <si>
    <t>&lt;0,0002</t>
  </si>
  <si>
    <t xml:space="preserve"> з 1.08.2015 р. по 31.08.2015 р.</t>
  </si>
  <si>
    <t xml:space="preserve">                                          В.о.головного  інженера    Лубенського ЛВУМГ Гащанський В.А.     ______________________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</si>
</sst>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0" fillId="0" borderId="0" xfId="0" applyFont="1" applyAlignme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7" fillId="0" borderId="9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0;&#1088;&#1077;&#1084;&#1077;&#1085;&#1095;&#1091;&#108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0;&#1088;&#1077;&#1084;&#1077;&#1085;&#1095;&#1091;&#108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0;&#1088;&#1077;&#1084;&#1077;&#1085;&#1095;&#1091;&#108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0;&#1088;&#1077;&#1084;&#1077;&#1085;&#1095;&#1091;&#108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">
          <cell r="D18" t="str">
            <v>3.08.2015 р.</v>
          </cell>
        </row>
        <row r="27">
          <cell r="B27">
            <v>90.018000000000001</v>
          </cell>
          <cell r="C27">
            <v>4.782</v>
          </cell>
          <cell r="D27">
            <v>1.115</v>
          </cell>
          <cell r="E27">
            <v>0.18099999999999999</v>
          </cell>
          <cell r="F27">
            <v>0.123</v>
          </cell>
          <cell r="G27">
            <v>3.9E-2</v>
          </cell>
          <cell r="H27">
            <v>0.05</v>
          </cell>
          <cell r="I27">
            <v>4.0000000000000001E-3</v>
          </cell>
          <cell r="J27">
            <v>7.1999999999999995E-2</v>
          </cell>
          <cell r="K27">
            <v>1.3959999999999999</v>
          </cell>
          <cell r="L27">
            <v>2.2160000000000002</v>
          </cell>
          <cell r="M27">
            <v>4.0000000000000001E-3</v>
          </cell>
        </row>
        <row r="31">
          <cell r="M31">
            <v>0.753</v>
          </cell>
        </row>
        <row r="32">
          <cell r="M32">
            <v>8241</v>
          </cell>
        </row>
        <row r="33">
          <cell r="M33">
            <v>11547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">
          <cell r="D18" t="str">
            <v>10.08.2015 р.</v>
          </cell>
        </row>
        <row r="27">
          <cell r="B27">
            <v>90.134</v>
          </cell>
          <cell r="C27">
            <v>4.7370000000000001</v>
          </cell>
          <cell r="D27">
            <v>1.107</v>
          </cell>
          <cell r="E27">
            <v>0.191</v>
          </cell>
          <cell r="F27">
            <v>0.127</v>
          </cell>
          <cell r="G27">
            <v>4.1000000000000002E-2</v>
          </cell>
          <cell r="H27">
            <v>5.2999999999999999E-2</v>
          </cell>
          <cell r="I27">
            <v>5.0000000000000001E-3</v>
          </cell>
          <cell r="J27">
            <v>8.3000000000000004E-2</v>
          </cell>
          <cell r="K27">
            <v>1.3859999999999999</v>
          </cell>
          <cell r="L27">
            <v>2.1320000000000001</v>
          </cell>
          <cell r="M27">
            <v>4.0000000000000001E-3</v>
          </cell>
        </row>
        <row r="31">
          <cell r="M31">
            <v>0.752</v>
          </cell>
        </row>
        <row r="32">
          <cell r="M32">
            <v>8252</v>
          </cell>
        </row>
        <row r="33">
          <cell r="M33">
            <v>11568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">
          <cell r="D18" t="str">
            <v>17.08.2015 р.</v>
          </cell>
        </row>
        <row r="27">
          <cell r="B27">
            <v>89.602999999999994</v>
          </cell>
          <cell r="C27">
            <v>4.8840000000000003</v>
          </cell>
          <cell r="D27">
            <v>1.1299999999999999</v>
          </cell>
          <cell r="E27">
            <v>0.188</v>
          </cell>
          <cell r="F27">
            <v>0.129</v>
          </cell>
          <cell r="G27">
            <v>3.6999999999999998E-2</v>
          </cell>
          <cell r="H27">
            <v>5.2999999999999999E-2</v>
          </cell>
          <cell r="I27">
            <v>5.0000000000000001E-3</v>
          </cell>
          <cell r="J27">
            <v>7.1999999999999995E-2</v>
          </cell>
          <cell r="K27">
            <v>1.2629999999999999</v>
          </cell>
          <cell r="L27">
            <v>2.63</v>
          </cell>
          <cell r="M27">
            <v>6.0000000000000001E-3</v>
          </cell>
        </row>
        <row r="31">
          <cell r="M31">
            <v>0.75800000000000001</v>
          </cell>
        </row>
        <row r="32">
          <cell r="M32">
            <v>8229</v>
          </cell>
        </row>
        <row r="33">
          <cell r="M33">
            <v>11490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">
          <cell r="D18" t="str">
            <v>25.08.2015 р.</v>
          </cell>
        </row>
        <row r="27">
          <cell r="B27">
            <v>89.283000000000001</v>
          </cell>
          <cell r="C27">
            <v>4.95</v>
          </cell>
          <cell r="D27">
            <v>1.1299999999999999</v>
          </cell>
          <cell r="E27">
            <v>0.187</v>
          </cell>
          <cell r="F27">
            <v>0.129</v>
          </cell>
          <cell r="G27">
            <v>0.04</v>
          </cell>
          <cell r="H27">
            <v>0.05</v>
          </cell>
          <cell r="I27">
            <v>6.0000000000000001E-3</v>
          </cell>
          <cell r="J27">
            <v>7.0000000000000007E-2</v>
          </cell>
          <cell r="K27">
            <v>1.1120000000000001</v>
          </cell>
          <cell r="L27">
            <v>3.0379999999999998</v>
          </cell>
          <cell r="M27">
            <v>5.0000000000000001E-3</v>
          </cell>
        </row>
        <row r="31">
          <cell r="M31">
            <v>0.76200000000000001</v>
          </cell>
        </row>
        <row r="32">
          <cell r="M32">
            <v>8213</v>
          </cell>
        </row>
        <row r="33">
          <cell r="M33">
            <v>11434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C28" sqref="C28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  <c r="Q1" s="45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41" t="s">
        <v>16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42" t="s">
        <v>29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t="s">
        <v>26</v>
      </c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27" t="s">
        <v>0</v>
      </c>
      <c r="B9" s="24" t="s">
        <v>21</v>
      </c>
      <c r="C9" s="25"/>
      <c r="D9" s="25"/>
      <c r="E9" s="25"/>
      <c r="F9" s="25"/>
      <c r="G9" s="25"/>
      <c r="H9" s="25"/>
      <c r="I9" s="25"/>
      <c r="J9" s="25"/>
      <c r="K9" s="26"/>
      <c r="L9" s="29" t="s">
        <v>15</v>
      </c>
      <c r="M9" s="31" t="s">
        <v>22</v>
      </c>
      <c r="N9" s="31" t="s">
        <v>23</v>
      </c>
      <c r="O9" s="31" t="s">
        <v>24</v>
      </c>
      <c r="P9" s="29" t="s">
        <v>17</v>
      </c>
      <c r="Q9" s="29" t="s">
        <v>18</v>
      </c>
      <c r="R9" s="32" t="s">
        <v>19</v>
      </c>
      <c r="S9" s="3"/>
      <c r="T9" s="3"/>
    </row>
    <row r="10" spans="1:20" ht="57" customHeight="1" x14ac:dyDescent="0.25">
      <c r="A10" s="28"/>
      <c r="B10" s="46" t="s">
        <v>1</v>
      </c>
      <c r="C10" s="46" t="s">
        <v>2</v>
      </c>
      <c r="D10" s="46" t="s">
        <v>3</v>
      </c>
      <c r="E10" s="46" t="s">
        <v>4</v>
      </c>
      <c r="F10" s="46" t="s">
        <v>5</v>
      </c>
      <c r="G10" s="46" t="s">
        <v>6</v>
      </c>
      <c r="H10" s="46" t="s">
        <v>7</v>
      </c>
      <c r="I10" s="46" t="s">
        <v>8</v>
      </c>
      <c r="J10" s="46" t="s">
        <v>9</v>
      </c>
      <c r="K10" s="46" t="s">
        <v>10</v>
      </c>
      <c r="L10" s="30"/>
      <c r="M10" s="31"/>
      <c r="N10" s="31"/>
      <c r="O10" s="31"/>
      <c r="P10" s="30"/>
      <c r="Q10" s="30"/>
      <c r="R10" s="33"/>
      <c r="S10" s="3"/>
      <c r="T10" s="3"/>
    </row>
    <row r="11" spans="1:20" ht="27" customHeight="1" thickBot="1" x14ac:dyDescent="0.3">
      <c r="A11" s="28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0" t="s">
        <v>20</v>
      </c>
      <c r="N11" s="21"/>
      <c r="O11" s="22"/>
      <c r="P11" s="30"/>
      <c r="Q11" s="30"/>
      <c r="R11" s="33"/>
      <c r="S11" s="3"/>
      <c r="T11" s="3"/>
    </row>
    <row r="12" spans="1:20" ht="21" customHeight="1" x14ac:dyDescent="0.25">
      <c r="A12" s="5" t="str">
        <f>[1]Лист1!$D$18</f>
        <v>3.08.2015 р.</v>
      </c>
      <c r="B12" s="17">
        <f>[1]Лист1!$B$27</f>
        <v>90.018000000000001</v>
      </c>
      <c r="C12" s="17">
        <f>[1]Лист1!$C$27</f>
        <v>4.782</v>
      </c>
      <c r="D12" s="17">
        <f>[1]Лист1!$D$27</f>
        <v>1.115</v>
      </c>
      <c r="E12" s="17">
        <f>[1]Лист1!$F$27</f>
        <v>0.123</v>
      </c>
      <c r="F12" s="17">
        <f>[1]Лист1!$E$27</f>
        <v>0.18099999999999999</v>
      </c>
      <c r="G12" s="17">
        <f>SUM([1]Лист1!$G$27:$I$27)</f>
        <v>9.2999999999999999E-2</v>
      </c>
      <c r="H12" s="17">
        <f>[1]Лист1!$J$27</f>
        <v>7.1999999999999995E-2</v>
      </c>
      <c r="I12" s="17">
        <f>[1]Лист1!$K$27</f>
        <v>1.3959999999999999</v>
      </c>
      <c r="J12" s="17">
        <f>[1]Лист1!$L$27</f>
        <v>2.2160000000000002</v>
      </c>
      <c r="K12" s="17">
        <f>[1]Лист1!$M$27</f>
        <v>4.0000000000000001E-3</v>
      </c>
      <c r="L12" s="17"/>
      <c r="M12" s="17">
        <f>[1]Лист1!$M$31</f>
        <v>0.753</v>
      </c>
      <c r="N12" s="17">
        <f>[1]Лист1!$M$32</f>
        <v>8241</v>
      </c>
      <c r="O12" s="17">
        <f>[1]Лист1!$M$33</f>
        <v>11547</v>
      </c>
      <c r="P12" s="16"/>
      <c r="Q12" s="34">
        <v>2.7000000000000001E-3</v>
      </c>
      <c r="R12" s="37" t="s">
        <v>28</v>
      </c>
      <c r="S12" s="3"/>
      <c r="T12" s="3"/>
    </row>
    <row r="13" spans="1:20" ht="21" customHeight="1" x14ac:dyDescent="0.25">
      <c r="A13" s="6" t="str">
        <f>[2]Лист1!$D$18</f>
        <v>10.08.2015 р.</v>
      </c>
      <c r="B13" s="16">
        <f>[2]Лист1!$B$27</f>
        <v>90.134</v>
      </c>
      <c r="C13" s="16">
        <f>[2]Лист1!$C$27</f>
        <v>4.7370000000000001</v>
      </c>
      <c r="D13" s="16">
        <f>[2]Лист1!$D$27</f>
        <v>1.107</v>
      </c>
      <c r="E13" s="16">
        <f>[2]Лист1!$F$27</f>
        <v>0.127</v>
      </c>
      <c r="F13" s="16">
        <f>[2]Лист1!$E$27</f>
        <v>0.191</v>
      </c>
      <c r="G13" s="16">
        <f>SUM([2]Лист1!$G$27:$I$27)</f>
        <v>9.9000000000000005E-2</v>
      </c>
      <c r="H13" s="16">
        <f>[2]Лист1!$J$27</f>
        <v>8.3000000000000004E-2</v>
      </c>
      <c r="I13" s="16">
        <f>[2]Лист1!$K$27</f>
        <v>1.3859999999999999</v>
      </c>
      <c r="J13" s="16">
        <f>[2]Лист1!$L$27</f>
        <v>2.1320000000000001</v>
      </c>
      <c r="K13" s="16">
        <f>[2]Лист1!$M$27</f>
        <v>4.0000000000000001E-3</v>
      </c>
      <c r="L13" s="15"/>
      <c r="M13" s="16">
        <f>[2]Лист1!$M$31</f>
        <v>0.752</v>
      </c>
      <c r="N13" s="16">
        <f>[2]Лист1!$M$32</f>
        <v>8252</v>
      </c>
      <c r="O13" s="16">
        <f>[2]Лист1!$M$33</f>
        <v>11568</v>
      </c>
      <c r="P13" s="15"/>
      <c r="Q13" s="35"/>
      <c r="R13" s="38"/>
      <c r="S13" s="3"/>
      <c r="T13" s="3"/>
    </row>
    <row r="14" spans="1:20" ht="21" customHeight="1" x14ac:dyDescent="0.25">
      <c r="A14" s="6" t="str">
        <f>[3]Лист1!$D$18</f>
        <v>17.08.2015 р.</v>
      </c>
      <c r="B14" s="16">
        <f>[3]Лист1!$B$27</f>
        <v>89.602999999999994</v>
      </c>
      <c r="C14" s="16">
        <f>[3]Лист1!$C$27</f>
        <v>4.8840000000000003</v>
      </c>
      <c r="D14" s="16">
        <f>[3]Лист1!$D$27</f>
        <v>1.1299999999999999</v>
      </c>
      <c r="E14" s="16">
        <f>[3]Лист1!$F$27</f>
        <v>0.129</v>
      </c>
      <c r="F14" s="16">
        <f>[3]Лист1!$E$27</f>
        <v>0.188</v>
      </c>
      <c r="G14" s="16">
        <f>SUM([3]Лист1!$G$27:$I$27)</f>
        <v>9.5000000000000001E-2</v>
      </c>
      <c r="H14" s="16">
        <f>[3]Лист1!$J$27</f>
        <v>7.1999999999999995E-2</v>
      </c>
      <c r="I14" s="16">
        <f>[3]Лист1!$K$27</f>
        <v>1.2629999999999999</v>
      </c>
      <c r="J14" s="16">
        <f>[3]Лист1!$L$27</f>
        <v>2.63</v>
      </c>
      <c r="K14" s="16">
        <f>[3]Лист1!$M$27</f>
        <v>6.0000000000000001E-3</v>
      </c>
      <c r="L14" s="16">
        <v>-4.7</v>
      </c>
      <c r="M14" s="16">
        <f>[3]Лист1!$M$31</f>
        <v>0.75800000000000001</v>
      </c>
      <c r="N14" s="16">
        <f>[3]Лист1!$M$32</f>
        <v>8229</v>
      </c>
      <c r="O14" s="16">
        <f>[3]Лист1!$M$33</f>
        <v>11490</v>
      </c>
      <c r="P14" s="16" t="s">
        <v>27</v>
      </c>
      <c r="Q14" s="35"/>
      <c r="R14" s="38"/>
      <c r="S14" s="3"/>
      <c r="T14" s="3"/>
    </row>
    <row r="15" spans="1:20" ht="21" customHeight="1" thickBot="1" x14ac:dyDescent="0.3">
      <c r="A15" s="7" t="str">
        <f>[4]Лист1!$D$18</f>
        <v>25.08.2015 р.</v>
      </c>
      <c r="B15" s="19">
        <f>[4]Лист1!$B$27</f>
        <v>89.283000000000001</v>
      </c>
      <c r="C15" s="19">
        <f>[4]Лист1!$C$27</f>
        <v>4.95</v>
      </c>
      <c r="D15" s="19">
        <f>[4]Лист1!$D$27</f>
        <v>1.1299999999999999</v>
      </c>
      <c r="E15" s="19">
        <f>[4]Лист1!$F$27</f>
        <v>0.129</v>
      </c>
      <c r="F15" s="19">
        <f>[4]Лист1!$E$27</f>
        <v>0.187</v>
      </c>
      <c r="G15" s="19">
        <f>SUM([4]Лист1!$G$27:$I$27)</f>
        <v>9.6000000000000002E-2</v>
      </c>
      <c r="H15" s="19">
        <f>[4]Лист1!$J$27</f>
        <v>7.0000000000000007E-2</v>
      </c>
      <c r="I15" s="19">
        <f>[4]Лист1!$K$27</f>
        <v>1.1120000000000001</v>
      </c>
      <c r="J15" s="19">
        <f>[4]Лист1!$L$27</f>
        <v>3.0379999999999998</v>
      </c>
      <c r="K15" s="19">
        <f>[4]Лист1!$M$27</f>
        <v>5.0000000000000001E-3</v>
      </c>
      <c r="L15" s="18"/>
      <c r="M15" s="19">
        <f>[4]Лист1!$M$31</f>
        <v>0.76200000000000001</v>
      </c>
      <c r="N15" s="19">
        <f>[4]Лист1!$M$32</f>
        <v>8213</v>
      </c>
      <c r="O15" s="19">
        <f>[4]Лист1!$M$33</f>
        <v>11434</v>
      </c>
      <c r="P15" s="18"/>
      <c r="Q15" s="36"/>
      <c r="R15" s="39"/>
      <c r="S15" s="3"/>
      <c r="T15" s="3"/>
    </row>
    <row r="16" spans="1:20" ht="13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"/>
      <c r="T16" s="3"/>
    </row>
    <row r="17" spans="1:20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/>
      <c r="T17" s="3"/>
    </row>
    <row r="18" spans="1:20" ht="6.75" customHeight="1" x14ac:dyDescent="0.25"/>
    <row r="19" spans="1:20" ht="16.5" customHeight="1" x14ac:dyDescent="0.25">
      <c r="A19" s="43" t="s">
        <v>30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20" ht="10.5" customHeight="1" x14ac:dyDescent="0.25">
      <c r="K20" s="9" t="s">
        <v>11</v>
      </c>
      <c r="N20" s="10" t="s">
        <v>12</v>
      </c>
      <c r="O20" s="11"/>
    </row>
    <row r="21" spans="1:20" ht="10.5" customHeight="1" x14ac:dyDescent="0.25">
      <c r="M21" s="12"/>
      <c r="N21" s="12"/>
      <c r="O21" s="11"/>
      <c r="P21" s="13"/>
    </row>
    <row r="22" spans="1:20" x14ac:dyDescent="0.25">
      <c r="A22" s="23" t="s">
        <v>14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20" ht="10.5" customHeight="1" x14ac:dyDescent="0.25">
      <c r="K23" s="9" t="s">
        <v>11</v>
      </c>
      <c r="N23" s="10" t="s">
        <v>12</v>
      </c>
    </row>
    <row r="24" spans="1:20" ht="14.25" customHeight="1" x14ac:dyDescent="0.25">
      <c r="M24" s="12"/>
      <c r="N24" s="12"/>
      <c r="O24" s="13"/>
    </row>
  </sheetData>
  <mergeCells count="29">
    <mergeCell ref="A3:R3"/>
    <mergeCell ref="A5:R5"/>
    <mergeCell ref="A7:R7"/>
    <mergeCell ref="A19:R19"/>
    <mergeCell ref="A1:N1"/>
    <mergeCell ref="O1:Q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1:O11"/>
    <mergeCell ref="A22:R22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Q12:Q15"/>
    <mergeCell ref="R12:R15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2015-08-31T13:12:37Z</dcterms:modified>
</cp:coreProperties>
</file>