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705" yWindow="-30" windowWidth="9825" windowHeight="1183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O15" i="1" l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<sst xmlns="http://schemas.openxmlformats.org/spreadsheetml/2006/main" count="33" uniqueCount="30">
  <si>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</si>
  <si>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</si>
  <si>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</si>
  <si>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</si>
  <si>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</si>
  <si>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</si>
  <si>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</si>
  <si>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</si>
  <si>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</si>
  <si>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</si>
  <si>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</si>
  <si>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</si>
  <si>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</si>
  <si>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"Полтавагаз"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Безсали </t>
    </r>
    <r>
      <rPr>
        <sz val="12"/>
        <color theme="1"/>
        <rFont val="Calibri"/>
        <family val="2"/>
        <charset val="204"/>
        <scheme val="minor"/>
      </rPr>
      <t>( ГРС Ісківці )</t>
    </r>
    <r>
      <rPr>
        <sz val="12"/>
        <color theme="1"/>
        <rFont val="Calibri"/>
        <family val="2"/>
        <scheme val="minor"/>
      </rPr>
      <t xml:space="preserve">   </t>
    </r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</si>
  <si>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</si>
  <si>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</si>
  <si>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>по газопроводу  Єлець-Курськ-Київ (ЄКК)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</si>
  <si>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</si>
  <si>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</si>
  <si>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</si>
  <si>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</si>
  <si>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</si>
  <si>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</si>
  <si>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</si>
  <si>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</si>
  <si>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 №</t>
    </r>
  </si>
  <si>
    <t>відсутн.</t>
  </si>
  <si>
    <t xml:space="preserve"> з 1.08.2015 р. по 31.08.2015 р.</t>
  </si>
  <si>
    <t>-</t>
  </si>
  <si>
    <t xml:space="preserve">                                          В.о.головного  інженера    Лубенського ЛВУМГ Гащанський В.А.     ______________________          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</si>
</sst>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165" fontId="9" fillId="0" borderId="6" xfId="0" applyNumberFormat="1" applyFont="1" applyBorder="1" applyAlignment="1">
      <alignment horizontal="center" vertical="center" wrapText="1"/>
    </xf>
    <xf numFmtId="165" fontId="9" fillId="0" borderId="16" xfId="0" applyNumberFormat="1" applyFont="1" applyBorder="1" applyAlignment="1">
      <alignment horizontal="center" vertical="center" wrapText="1"/>
    </xf>
    <xf numFmtId="165" fontId="9" fillId="0" borderId="18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166" fontId="9" fillId="0" borderId="5" xfId="0" applyNumberFormat="1" applyFont="1" applyBorder="1" applyAlignment="1">
      <alignment horizontal="center" vertical="center" wrapText="1"/>
    </xf>
    <xf numFmtId="166" fontId="9" fillId="0" borderId="10" xfId="0" applyNumberFormat="1" applyFont="1" applyBorder="1" applyAlignment="1">
      <alignment horizontal="center" vertical="center" wrapText="1"/>
    </xf>
    <xf numFmtId="166" fontId="9" fillId="0" borderId="19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5;&#1086;&#1083;&#1090;&#1072;&#1074;&#1072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5;&#1086;&#1083;&#1090;&#1072;&#1074;&#1072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5;&#1086;&#1083;&#1090;&#1072;&#1074;&#1072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5;&#1086;&#1083;&#1090;&#1072;&#1074;&#1072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7">
          <cell r="D277" t="str">
            <v>3.08.2015 р.</v>
          </cell>
        </row>
        <row r="286">
          <cell r="B286">
            <v>77.006</v>
          </cell>
          <cell r="C286">
            <v>13.709</v>
          </cell>
          <cell r="D286">
            <v>3.5470000000000002</v>
          </cell>
          <cell r="E286">
            <v>0.314</v>
          </cell>
          <cell r="F286">
            <v>0.184</v>
          </cell>
          <cell r="G286">
            <v>2.4E-2</v>
          </cell>
          <cell r="H286">
            <v>2.9000000000000001E-2</v>
          </cell>
          <cell r="I286">
            <v>1.4E-2</v>
          </cell>
          <cell r="J286">
            <v>5.0000000000000001E-3</v>
          </cell>
          <cell r="K286">
            <v>1.329</v>
          </cell>
          <cell r="L286">
            <v>3.831</v>
          </cell>
          <cell r="M286">
            <v>8.0000000000000002E-3</v>
          </cell>
        </row>
        <row r="290">
          <cell r="M290">
            <v>0.85499999999999998</v>
          </cell>
        </row>
        <row r="291">
          <cell r="M291">
            <v>8999</v>
          </cell>
        </row>
        <row r="292">
          <cell r="M292">
            <v>11797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7">
          <cell r="D277" t="str">
            <v>10.08.2015 р.</v>
          </cell>
        </row>
        <row r="286">
          <cell r="B286">
            <v>77.48</v>
          </cell>
          <cell r="C286">
            <v>13.448</v>
          </cell>
          <cell r="D286">
            <v>3.4550000000000001</v>
          </cell>
          <cell r="E286">
            <v>0.30099999999999999</v>
          </cell>
          <cell r="F286">
            <v>0.17399999999999999</v>
          </cell>
          <cell r="G286">
            <v>2.1999999999999999E-2</v>
          </cell>
          <cell r="H286">
            <v>2.5999999999999999E-2</v>
          </cell>
          <cell r="I286">
            <v>1.2E-2</v>
          </cell>
          <cell r="J286">
            <v>5.0000000000000001E-3</v>
          </cell>
          <cell r="K286">
            <v>1.26</v>
          </cell>
          <cell r="L286">
            <v>3.8119999999999998</v>
          </cell>
          <cell r="M286">
            <v>5.0000000000000001E-3</v>
          </cell>
        </row>
        <row r="290">
          <cell r="M290">
            <v>0.85099999999999998</v>
          </cell>
        </row>
        <row r="291">
          <cell r="M291">
            <v>8972</v>
          </cell>
        </row>
        <row r="292">
          <cell r="M292">
            <v>11789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7">
          <cell r="D277" t="str">
            <v>17.08.2015 р.</v>
          </cell>
        </row>
        <row r="286">
          <cell r="B286">
            <v>76.623000000000005</v>
          </cell>
          <cell r="C286">
            <v>13.692</v>
          </cell>
          <cell r="D286">
            <v>3.843</v>
          </cell>
          <cell r="E286">
            <v>0.38900000000000001</v>
          </cell>
          <cell r="F286">
            <v>0.219</v>
          </cell>
          <cell r="G286">
            <v>3.6999999999999998E-2</v>
          </cell>
          <cell r="H286">
            <v>4.2000000000000003E-2</v>
          </cell>
          <cell r="I286">
            <v>1.4999999999999999E-2</v>
          </cell>
          <cell r="J286">
            <v>8.0000000000000002E-3</v>
          </cell>
          <cell r="K286">
            <v>1.3029999999999999</v>
          </cell>
          <cell r="L286">
            <v>3.8239999999999998</v>
          </cell>
          <cell r="M286">
            <v>5.0000000000000001E-3</v>
          </cell>
        </row>
        <row r="290">
          <cell r="M290">
            <v>0.86099999999999999</v>
          </cell>
        </row>
        <row r="291">
          <cell r="M291">
            <v>9067</v>
          </cell>
        </row>
        <row r="292">
          <cell r="M292">
            <v>11843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7">
          <cell r="D277" t="str">
            <v>25.08.2015 р.</v>
          </cell>
        </row>
        <row r="286">
          <cell r="B286">
            <v>76.822999999999993</v>
          </cell>
          <cell r="C286">
            <v>13.351000000000001</v>
          </cell>
          <cell r="D286">
            <v>3.798</v>
          </cell>
          <cell r="E286">
            <v>0.41099999999999998</v>
          </cell>
          <cell r="F286">
            <v>0.221</v>
          </cell>
          <cell r="G286">
            <v>4.2000000000000003E-2</v>
          </cell>
          <cell r="H286">
            <v>4.5999999999999999E-2</v>
          </cell>
          <cell r="I286">
            <v>1.7000000000000001E-2</v>
          </cell>
          <cell r="J286">
            <v>1.7999999999999999E-2</v>
          </cell>
          <cell r="K286">
            <v>1.208</v>
          </cell>
          <cell r="L286">
            <v>3.86</v>
          </cell>
          <cell r="M286">
            <v>5.0000000000000001E-3</v>
          </cell>
        </row>
        <row r="290">
          <cell r="M290">
            <v>0.86</v>
          </cell>
        </row>
        <row r="291">
          <cell r="M291">
            <v>9068</v>
          </cell>
        </row>
        <row r="292">
          <cell r="M292">
            <v>11847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>
      <selection activeCell="G31" sqref="G31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  <c r="P1" s="35"/>
      <c r="Q1" s="35"/>
      <c r="R1" s="20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41" t="s">
        <v>13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42" t="s">
        <v>16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43" t="s">
        <v>27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20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21" customHeight="1" x14ac:dyDescent="0.25">
      <c r="A9" s="44" t="s">
        <v>0</v>
      </c>
      <c r="B9" s="38" t="s">
        <v>21</v>
      </c>
      <c r="C9" s="39"/>
      <c r="D9" s="39"/>
      <c r="E9" s="39"/>
      <c r="F9" s="39"/>
      <c r="G9" s="39"/>
      <c r="H9" s="39"/>
      <c r="I9" s="39"/>
      <c r="J9" s="39"/>
      <c r="K9" s="40"/>
      <c r="L9" s="27" t="s">
        <v>15</v>
      </c>
      <c r="M9" s="33" t="s">
        <v>22</v>
      </c>
      <c r="N9" s="33" t="s">
        <v>23</v>
      </c>
      <c r="O9" s="33" t="s">
        <v>24</v>
      </c>
      <c r="P9" s="27" t="s">
        <v>17</v>
      </c>
      <c r="Q9" s="27" t="s">
        <v>18</v>
      </c>
      <c r="R9" s="46" t="s">
        <v>19</v>
      </c>
      <c r="S9" s="3"/>
      <c r="T9" s="3"/>
    </row>
    <row r="10" spans="1:20" ht="57" customHeight="1" x14ac:dyDescent="0.25">
      <c r="A10" s="45"/>
      <c r="B10" s="29" t="s">
        <v>1</v>
      </c>
      <c r="C10" s="29" t="s">
        <v>2</v>
      </c>
      <c r="D10" s="29" t="s">
        <v>3</v>
      </c>
      <c r="E10" s="29" t="s">
        <v>4</v>
      </c>
      <c r="F10" s="29" t="s">
        <v>5</v>
      </c>
      <c r="G10" s="29" t="s">
        <v>6</v>
      </c>
      <c r="H10" s="29" t="s">
        <v>7</v>
      </c>
      <c r="I10" s="29" t="s">
        <v>8</v>
      </c>
      <c r="J10" s="29" t="s">
        <v>9</v>
      </c>
      <c r="K10" s="29" t="s">
        <v>10</v>
      </c>
      <c r="L10" s="28"/>
      <c r="M10" s="33"/>
      <c r="N10" s="33"/>
      <c r="O10" s="33"/>
      <c r="P10" s="28"/>
      <c r="Q10" s="28"/>
      <c r="R10" s="47"/>
      <c r="S10" s="3"/>
      <c r="T10" s="3"/>
    </row>
    <row r="11" spans="1:20" ht="27" customHeight="1" thickBot="1" x14ac:dyDescent="0.3">
      <c r="A11" s="45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30" t="s">
        <v>20</v>
      </c>
      <c r="N11" s="31"/>
      <c r="O11" s="32"/>
      <c r="P11" s="28"/>
      <c r="Q11" s="28"/>
      <c r="R11" s="47"/>
      <c r="S11" s="3"/>
      <c r="T11" s="3"/>
    </row>
    <row r="12" spans="1:20" ht="21" customHeight="1" x14ac:dyDescent="0.25">
      <c r="A12" s="5" t="str">
        <f>[1]Лист1!$D$277</f>
        <v>3.08.2015 р.</v>
      </c>
      <c r="B12" s="14">
        <f>[1]Лист1!$B$286</f>
        <v>77.006</v>
      </c>
      <c r="C12" s="14">
        <f>[1]Лист1!$C$286</f>
        <v>13.709</v>
      </c>
      <c r="D12" s="14">
        <f>[1]Лист1!$D$286</f>
        <v>3.5470000000000002</v>
      </c>
      <c r="E12" s="14">
        <f>[1]Лист1!$F$286</f>
        <v>0.184</v>
      </c>
      <c r="F12" s="14">
        <f>[1]Лист1!$E$286</f>
        <v>0.314</v>
      </c>
      <c r="G12" s="14">
        <f>SUM([1]Лист1!$G$286:$I$286)</f>
        <v>6.7000000000000004E-2</v>
      </c>
      <c r="H12" s="14">
        <f>[1]Лист1!$J$286</f>
        <v>5.0000000000000001E-3</v>
      </c>
      <c r="I12" s="14">
        <f>[1]Лист1!$K$286</f>
        <v>1.329</v>
      </c>
      <c r="J12" s="14">
        <f>[1]Лист1!$L$286</f>
        <v>3.831</v>
      </c>
      <c r="K12" s="14">
        <f>[1]Лист1!$M$286</f>
        <v>8.0000000000000002E-3</v>
      </c>
      <c r="L12" s="21">
        <v>-9</v>
      </c>
      <c r="M12" s="14">
        <f>[1]Лист1!$M$290</f>
        <v>0.85499999999999998</v>
      </c>
      <c r="N12" s="17">
        <f>[1]Лист1!$M$291</f>
        <v>8999</v>
      </c>
      <c r="O12" s="17">
        <f>[1]Лист1!$M$292</f>
        <v>11797</v>
      </c>
      <c r="P12" s="24" t="s">
        <v>26</v>
      </c>
      <c r="Q12" s="48" t="s">
        <v>28</v>
      </c>
      <c r="R12" s="51" t="s">
        <v>28</v>
      </c>
      <c r="S12" s="3"/>
      <c r="T12" s="3"/>
    </row>
    <row r="13" spans="1:20" ht="21" customHeight="1" x14ac:dyDescent="0.25">
      <c r="A13" s="6" t="str">
        <f>[2]Лист1!$D$277</f>
        <v>10.08.2015 р.</v>
      </c>
      <c r="B13" s="15">
        <f>[2]Лист1!$B$286</f>
        <v>77.48</v>
      </c>
      <c r="C13" s="15">
        <f>[2]Лист1!$C$286</f>
        <v>13.448</v>
      </c>
      <c r="D13" s="15">
        <f>[2]Лист1!$D$286</f>
        <v>3.4550000000000001</v>
      </c>
      <c r="E13" s="15">
        <f>[2]Лист1!$F$286</f>
        <v>0.17399999999999999</v>
      </c>
      <c r="F13" s="15">
        <f>[2]Лист1!$E$286</f>
        <v>0.30099999999999999</v>
      </c>
      <c r="G13" s="15">
        <f>SUM([2]Лист1!$G$286:$I$286)</f>
        <v>0.06</v>
      </c>
      <c r="H13" s="15">
        <f>[2]Лист1!$J$286</f>
        <v>5.0000000000000001E-3</v>
      </c>
      <c r="I13" s="15">
        <f>[2]Лист1!$K$286</f>
        <v>1.26</v>
      </c>
      <c r="J13" s="15">
        <f>[2]Лист1!$L$286</f>
        <v>3.8119999999999998</v>
      </c>
      <c r="K13" s="15">
        <f>[2]Лист1!$M$286</f>
        <v>5.0000000000000001E-3</v>
      </c>
      <c r="L13" s="22">
        <v>-8</v>
      </c>
      <c r="M13" s="15">
        <f>[2]Лист1!$M$290</f>
        <v>0.85099999999999998</v>
      </c>
      <c r="N13" s="18">
        <f>[2]Лист1!$M$291</f>
        <v>8972</v>
      </c>
      <c r="O13" s="18">
        <f>[2]Лист1!$M$292</f>
        <v>11789</v>
      </c>
      <c r="P13" s="25"/>
      <c r="Q13" s="49"/>
      <c r="R13" s="52"/>
      <c r="S13" s="3"/>
      <c r="T13" s="3"/>
    </row>
    <row r="14" spans="1:20" ht="21" customHeight="1" x14ac:dyDescent="0.25">
      <c r="A14" s="6" t="str">
        <f>[3]Лист1!$D$277</f>
        <v>17.08.2015 р.</v>
      </c>
      <c r="B14" s="15">
        <f>[3]Лист1!$B$286</f>
        <v>76.623000000000005</v>
      </c>
      <c r="C14" s="15">
        <f>[3]Лист1!$C$286</f>
        <v>13.692</v>
      </c>
      <c r="D14" s="15">
        <f>[3]Лист1!$D$286</f>
        <v>3.843</v>
      </c>
      <c r="E14" s="15">
        <f>[3]Лист1!$F$286</f>
        <v>0.219</v>
      </c>
      <c r="F14" s="15">
        <f>[3]Лист1!$E$286</f>
        <v>0.38900000000000001</v>
      </c>
      <c r="G14" s="15">
        <f>SUM([3]Лист1!$G$286:$I$286)</f>
        <v>9.4E-2</v>
      </c>
      <c r="H14" s="15">
        <f>[3]Лист1!$J$286</f>
        <v>8.0000000000000002E-3</v>
      </c>
      <c r="I14" s="15">
        <f>[3]Лист1!$K$286</f>
        <v>1.3029999999999999</v>
      </c>
      <c r="J14" s="15">
        <f>[3]Лист1!$L$286</f>
        <v>3.8239999999999998</v>
      </c>
      <c r="K14" s="15">
        <f>[3]Лист1!$M$286</f>
        <v>5.0000000000000001E-3</v>
      </c>
      <c r="L14" s="22">
        <v>-5.7</v>
      </c>
      <c r="M14" s="15">
        <f>[3]Лист1!$M$290</f>
        <v>0.86099999999999999</v>
      </c>
      <c r="N14" s="18">
        <f>[3]Лист1!$M$291</f>
        <v>9067</v>
      </c>
      <c r="O14" s="18">
        <f>[3]Лист1!$M$292</f>
        <v>11843</v>
      </c>
      <c r="P14" s="25"/>
      <c r="Q14" s="49"/>
      <c r="R14" s="52"/>
      <c r="S14" s="3"/>
      <c r="T14" s="3"/>
    </row>
    <row r="15" spans="1:20" ht="21" customHeight="1" thickBot="1" x14ac:dyDescent="0.3">
      <c r="A15" s="7" t="str">
        <f>[4]Лист1!$D$277</f>
        <v>25.08.2015 р.</v>
      </c>
      <c r="B15" s="16">
        <f>[4]Лист1!$B$286</f>
        <v>76.822999999999993</v>
      </c>
      <c r="C15" s="16">
        <f>[4]Лист1!$C$286</f>
        <v>13.351000000000001</v>
      </c>
      <c r="D15" s="16">
        <f>[4]Лист1!$D$286</f>
        <v>3.798</v>
      </c>
      <c r="E15" s="16">
        <f>[4]Лист1!$F$286</f>
        <v>0.221</v>
      </c>
      <c r="F15" s="16">
        <f>[4]Лист1!$E$286</f>
        <v>0.41099999999999998</v>
      </c>
      <c r="G15" s="16">
        <f>SUM([4]Лист1!$G$286:$I$286)</f>
        <v>0.105</v>
      </c>
      <c r="H15" s="16">
        <f>[4]Лист1!$J$286</f>
        <v>1.7999999999999999E-2</v>
      </c>
      <c r="I15" s="16">
        <f>[4]Лист1!$K$286</f>
        <v>1.208</v>
      </c>
      <c r="J15" s="16">
        <f>[4]Лист1!$L$286</f>
        <v>3.86</v>
      </c>
      <c r="K15" s="16">
        <f>[4]Лист1!$M$286</f>
        <v>5.0000000000000001E-3</v>
      </c>
      <c r="L15" s="23">
        <v>-9</v>
      </c>
      <c r="M15" s="16">
        <f>[4]Лист1!$M$290</f>
        <v>0.86</v>
      </c>
      <c r="N15" s="19">
        <f>[4]Лист1!$M$291</f>
        <v>9068</v>
      </c>
      <c r="O15" s="19">
        <f>[4]Лист1!$M$292</f>
        <v>11847</v>
      </c>
      <c r="P15" s="26"/>
      <c r="Q15" s="50"/>
      <c r="R15" s="53"/>
      <c r="S15" s="3"/>
      <c r="T15" s="3"/>
    </row>
    <row r="16" spans="1:20" ht="13.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3"/>
      <c r="T16" s="3"/>
    </row>
    <row r="17" spans="1:20" ht="13.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3"/>
      <c r="T17" s="3"/>
    </row>
    <row r="18" spans="1:20" ht="6.75" customHeight="1" x14ac:dyDescent="0.25"/>
    <row r="19" spans="1:20" ht="16.5" customHeight="1" x14ac:dyDescent="0.25">
      <c r="A19" s="36" t="s">
        <v>29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20" ht="10.5" customHeight="1" x14ac:dyDescent="0.25">
      <c r="K20" s="9" t="s">
        <v>11</v>
      </c>
      <c r="N20" s="10" t="s">
        <v>12</v>
      </c>
      <c r="O20" s="11"/>
    </row>
    <row r="21" spans="1:20" ht="10.5" customHeight="1" x14ac:dyDescent="0.25">
      <c r="M21" s="12"/>
      <c r="N21" s="12"/>
      <c r="O21" s="11"/>
      <c r="P21" s="13"/>
    </row>
    <row r="22" spans="1:20" x14ac:dyDescent="0.25">
      <c r="A22" s="37" t="s">
        <v>14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20" ht="10.5" customHeight="1" x14ac:dyDescent="0.25">
      <c r="K23" s="9" t="s">
        <v>11</v>
      </c>
      <c r="N23" s="10" t="s">
        <v>12</v>
      </c>
    </row>
    <row r="24" spans="1:20" ht="14.25" customHeight="1" x14ac:dyDescent="0.25">
      <c r="M24" s="12"/>
      <c r="N24" s="12"/>
      <c r="O24" s="13"/>
    </row>
  </sheetData>
  <mergeCells count="30">
    <mergeCell ref="R12:R15"/>
    <mergeCell ref="A1:N1"/>
    <mergeCell ref="O1:Q1"/>
    <mergeCell ref="A19:R19"/>
    <mergeCell ref="A22:R22"/>
    <mergeCell ref="B9:K9"/>
    <mergeCell ref="A3:R3"/>
    <mergeCell ref="A5:R5"/>
    <mergeCell ref="A7:R7"/>
    <mergeCell ref="A9:A11"/>
    <mergeCell ref="L9:L11"/>
    <mergeCell ref="R9:R11"/>
    <mergeCell ref="B10:B11"/>
    <mergeCell ref="C10:C11"/>
    <mergeCell ref="D10:D11"/>
    <mergeCell ref="E10:E11"/>
    <mergeCell ref="F10:F11"/>
    <mergeCell ref="P12:P15"/>
    <mergeCell ref="Q9:Q11"/>
    <mergeCell ref="G10:G11"/>
    <mergeCell ref="H10:H11"/>
    <mergeCell ref="I10:I11"/>
    <mergeCell ref="J10:J11"/>
    <mergeCell ref="P9:P11"/>
    <mergeCell ref="K10:K11"/>
    <mergeCell ref="M11:O11"/>
    <mergeCell ref="M9:M10"/>
    <mergeCell ref="N9:N10"/>
    <mergeCell ref="O9:O10"/>
    <mergeCell ref="Q12:Q15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2015-08-31T13:10:31Z</dcterms:modified>
</cp:coreProperties>
</file>