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90" yWindow="-90" windowWidth="10320" windowHeight="119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<sst xmlns="http://schemas.openxmlformats.org/spreadsheetml/2006/main" count="32" uniqueCount="30">
  <si>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</si>
  <si>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</si>
  <si>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</si>
  <si>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</si>
  <si>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</si>
  <si>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</si>
  <si>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</si>
  <si>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</si>
  <si>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</si>
  <si>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</si>
  <si>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</si>
  <si>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</si>
  <si>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</si>
  <si>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</si>
  <si>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</si>
  <si>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    </t>
    </r>
    <r>
      <rPr>
        <b/>
        <sz val="12"/>
        <color theme="1"/>
        <rFont val="Calibri"/>
        <family val="2"/>
        <charset val="204"/>
        <scheme val="minor"/>
      </rPr>
      <t>ДП "Укравтогаз" РВУ "Київатогаз" АГНКС  м.Лубни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</si>
  <si>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</si>
  <si>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</si>
  <si>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</si>
  <si>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</si>
  <si>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</si>
  <si>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</si>
  <si>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</si>
  <si>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</si>
  <si>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</si>
  <si>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</si>
  <si>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</si>
  <si>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відсутн.</t>
  </si>
  <si>
    <t>&lt;0,0002</t>
  </si>
  <si>
    <t xml:space="preserve"> з 1.07.2015 р. по 31.07.2015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</si>
</sst>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164" fontId="8" fillId="0" borderId="6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5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7.07.2015 р.</v>
          </cell>
        </row>
        <row r="79">
          <cell r="B79">
            <v>89.674000000000007</v>
          </cell>
          <cell r="C79">
            <v>5.0190000000000001</v>
          </cell>
          <cell r="D79">
            <v>1.103</v>
          </cell>
          <cell r="E79">
            <v>0.16700000000000001</v>
          </cell>
          <cell r="F79">
            <v>0.107</v>
          </cell>
          <cell r="G79">
            <v>3.9E-2</v>
          </cell>
          <cell r="H79">
            <v>4.3999999999999997E-2</v>
          </cell>
          <cell r="I79">
            <v>3.0000000000000001E-3</v>
          </cell>
          <cell r="J79">
            <v>9.5000000000000001E-2</v>
          </cell>
          <cell r="K79">
            <v>1.597</v>
          </cell>
          <cell r="L79">
            <v>2.1469999999999998</v>
          </cell>
          <cell r="M79">
            <v>5.0000000000000001E-3</v>
          </cell>
        </row>
        <row r="83">
          <cell r="M83">
            <v>0.754</v>
          </cell>
        </row>
        <row r="84">
          <cell r="M84">
            <v>8243</v>
          </cell>
        </row>
        <row r="85">
          <cell r="M85">
            <v>11539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13.07.2015 р.</v>
          </cell>
        </row>
        <row r="79">
          <cell r="B79">
            <v>90.132999999999996</v>
          </cell>
          <cell r="C79">
            <v>4.8120000000000003</v>
          </cell>
          <cell r="D79">
            <v>1.012</v>
          </cell>
          <cell r="E79">
            <v>0.151</v>
          </cell>
          <cell r="F79">
            <v>9.8000000000000004E-2</v>
          </cell>
          <cell r="G79">
            <v>3.4000000000000002E-2</v>
          </cell>
          <cell r="H79">
            <v>0.04</v>
          </cell>
          <cell r="I79">
            <v>3.0000000000000001E-3</v>
          </cell>
          <cell r="J79">
            <v>0.08</v>
          </cell>
          <cell r="K79">
            <v>1.6519999999999999</v>
          </cell>
          <cell r="L79">
            <v>1.98</v>
          </cell>
          <cell r="M79">
            <v>5.0000000000000001E-3</v>
          </cell>
        </row>
        <row r="83">
          <cell r="M83">
            <v>0.749</v>
          </cell>
        </row>
        <row r="84">
          <cell r="M84">
            <v>8215</v>
          </cell>
        </row>
        <row r="85">
          <cell r="M85">
            <v>11541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20.07.2015 р.</v>
          </cell>
        </row>
        <row r="79">
          <cell r="B79">
            <v>90.114999999999995</v>
          </cell>
          <cell r="C79">
            <v>4.8390000000000004</v>
          </cell>
          <cell r="D79">
            <v>1.0309999999999999</v>
          </cell>
          <cell r="E79">
            <v>0.157</v>
          </cell>
          <cell r="F79">
            <v>0.10100000000000001</v>
          </cell>
          <cell r="G79">
            <v>3.5999999999999997E-2</v>
          </cell>
          <cell r="H79">
            <v>4.2000000000000003E-2</v>
          </cell>
          <cell r="I79">
            <v>3.0000000000000001E-3</v>
          </cell>
          <cell r="J79">
            <v>8.2000000000000003E-2</v>
          </cell>
          <cell r="K79">
            <v>1.617</v>
          </cell>
          <cell r="L79">
            <v>1.9730000000000001</v>
          </cell>
          <cell r="M79">
            <v>4.0000000000000001E-3</v>
          </cell>
        </row>
        <row r="83">
          <cell r="M83">
            <v>0.749</v>
          </cell>
        </row>
        <row r="84">
          <cell r="M84">
            <v>8226</v>
          </cell>
        </row>
        <row r="85">
          <cell r="M85">
            <v>11553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0">
          <cell r="D70" t="str">
            <v>27.07.2015 р.</v>
          </cell>
        </row>
        <row r="79">
          <cell r="B79">
            <v>89.992000000000004</v>
          </cell>
          <cell r="C79">
            <v>4.8630000000000004</v>
          </cell>
          <cell r="D79">
            <v>1.1020000000000001</v>
          </cell>
          <cell r="E79">
            <v>0.16900000000000001</v>
          </cell>
          <cell r="F79">
            <v>0.109</v>
          </cell>
          <cell r="G79">
            <v>3.7999999999999999E-2</v>
          </cell>
          <cell r="H79">
            <v>4.4999999999999998E-2</v>
          </cell>
          <cell r="I79">
            <v>4.0000000000000001E-3</v>
          </cell>
          <cell r="J79">
            <v>8.5000000000000006E-2</v>
          </cell>
          <cell r="K79">
            <v>1.585</v>
          </cell>
          <cell r="L79">
            <v>2.0030000000000001</v>
          </cell>
          <cell r="M79">
            <v>5.0000000000000001E-3</v>
          </cell>
        </row>
        <row r="83">
          <cell r="M83">
            <v>0.751</v>
          </cell>
        </row>
        <row r="84">
          <cell r="M84">
            <v>8243</v>
          </cell>
        </row>
        <row r="85">
          <cell r="M85">
            <v>11562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Q9" sqref="Q9:Q11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9"/>
      <c r="Q1" s="29"/>
      <c r="R1" s="11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37" t="s">
        <v>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9" t="s">
        <v>0</v>
      </c>
      <c r="B9" s="45" t="s">
        <v>22</v>
      </c>
      <c r="C9" s="35"/>
      <c r="D9" s="35"/>
      <c r="E9" s="35"/>
      <c r="F9" s="35"/>
      <c r="G9" s="35"/>
      <c r="H9" s="35"/>
      <c r="I9" s="35"/>
      <c r="J9" s="35"/>
      <c r="K9" s="15"/>
      <c r="L9" s="41" t="s">
        <v>16</v>
      </c>
      <c r="M9" s="42" t="s">
        <v>23</v>
      </c>
      <c r="N9" s="42" t="s">
        <v>24</v>
      </c>
      <c r="O9" s="42" t="s">
        <v>25</v>
      </c>
      <c r="P9" s="41" t="s">
        <v>18</v>
      </c>
      <c r="Q9" s="41" t="s">
        <v>19</v>
      </c>
      <c r="R9" s="43" t="s">
        <v>20</v>
      </c>
      <c r="S9" s="3"/>
      <c r="T9" s="3"/>
    </row>
    <row r="10" spans="1:20" ht="57" customHeight="1" x14ac:dyDescent="0.25">
      <c r="A10" s="40"/>
      <c r="B10" s="30" t="s">
        <v>1</v>
      </c>
      <c r="C10" s="30" t="s">
        <v>2</v>
      </c>
      <c r="D10" s="30" t="s">
        <v>3</v>
      </c>
      <c r="E10" s="30" t="s">
        <v>4</v>
      </c>
      <c r="F10" s="30" t="s">
        <v>5</v>
      </c>
      <c r="G10" s="30" t="s">
        <v>6</v>
      </c>
      <c r="H10" s="30" t="s">
        <v>7</v>
      </c>
      <c r="I10" s="30" t="s">
        <v>8</v>
      </c>
      <c r="J10" s="30" t="s">
        <v>9</v>
      </c>
      <c r="K10" s="30" t="s">
        <v>10</v>
      </c>
      <c r="L10" s="31"/>
      <c r="M10" s="42"/>
      <c r="N10" s="42"/>
      <c r="O10" s="42"/>
      <c r="P10" s="31"/>
      <c r="Q10" s="31"/>
      <c r="R10" s="44"/>
      <c r="S10" s="3"/>
      <c r="T10" s="3"/>
    </row>
    <row r="11" spans="1:20" ht="27" customHeight="1" thickBot="1" x14ac:dyDescent="0.3">
      <c r="A11" s="4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 t="s">
        <v>21</v>
      </c>
      <c r="N11" s="33"/>
      <c r="O11" s="34"/>
      <c r="P11" s="31"/>
      <c r="Q11" s="31"/>
      <c r="R11" s="44"/>
      <c r="S11" s="3"/>
      <c r="T11" s="3"/>
    </row>
    <row r="12" spans="1:20" ht="15" customHeight="1" x14ac:dyDescent="0.25">
      <c r="A12" s="21" t="str">
        <f>[1]Лист1!$D$70</f>
        <v>7.07.2015 р.</v>
      </c>
      <c r="B12" s="12">
        <f>[1]Лист1!$B$79</f>
        <v>89.674000000000007</v>
      </c>
      <c r="C12" s="12">
        <f>[1]Лист1!$C$79</f>
        <v>5.0190000000000001</v>
      </c>
      <c r="D12" s="12">
        <f>[1]Лист1!$D$79</f>
        <v>1.103</v>
      </c>
      <c r="E12" s="12">
        <f>[1]Лист1!$F$79</f>
        <v>0.107</v>
      </c>
      <c r="F12" s="12">
        <f>[1]Лист1!$E$79</f>
        <v>0.16700000000000001</v>
      </c>
      <c r="G12" s="12">
        <f>SUM([1]Лист1!$G$79:$I$79)</f>
        <v>8.5999999999999993E-2</v>
      </c>
      <c r="H12" s="12">
        <f>[1]Лист1!$J$79</f>
        <v>9.5000000000000001E-2</v>
      </c>
      <c r="I12" s="12">
        <f>[1]Лист1!$K$79</f>
        <v>1.597</v>
      </c>
      <c r="J12" s="12">
        <f>[1]Лист1!$L$79</f>
        <v>2.1469999999999998</v>
      </c>
      <c r="K12" s="12">
        <f>[1]Лист1!$M$79</f>
        <v>5.0000000000000001E-3</v>
      </c>
      <c r="L12" s="48">
        <v>-3</v>
      </c>
      <c r="M12" s="20">
        <f>[1]Лист1!$M$83</f>
        <v>0.754</v>
      </c>
      <c r="N12" s="20">
        <f>[1]Лист1!$M$84</f>
        <v>8243</v>
      </c>
      <c r="O12" s="20">
        <f>[1]Лист1!$M$85</f>
        <v>11539</v>
      </c>
      <c r="P12" s="22" t="s">
        <v>27</v>
      </c>
      <c r="Q12" s="22">
        <v>2.5000000000000001E-3</v>
      </c>
      <c r="R12" s="25" t="s">
        <v>28</v>
      </c>
      <c r="S12" s="3"/>
      <c r="T12" s="3"/>
    </row>
    <row r="13" spans="1:20" ht="15" customHeight="1" x14ac:dyDescent="0.25">
      <c r="A13" s="18" t="str">
        <f>[2]Лист1!$D$70</f>
        <v>13.07.2015 р.</v>
      </c>
      <c r="B13" s="13">
        <f>[2]Лист1!$B$79</f>
        <v>90.132999999999996</v>
      </c>
      <c r="C13" s="13">
        <f>[2]Лист1!$C$79</f>
        <v>4.8120000000000003</v>
      </c>
      <c r="D13" s="13">
        <f>[2]Лист1!$D$79</f>
        <v>1.012</v>
      </c>
      <c r="E13" s="13">
        <f>[2]Лист1!$F$79</f>
        <v>9.8000000000000004E-2</v>
      </c>
      <c r="F13" s="13">
        <f>[2]Лист1!$E$79</f>
        <v>0.151</v>
      </c>
      <c r="G13" s="13">
        <f>SUM([2]Лист1!$G$79:$I$79)</f>
        <v>7.7000000000000013E-2</v>
      </c>
      <c r="H13" s="13">
        <f>[2]Лист1!$J$79</f>
        <v>0.08</v>
      </c>
      <c r="I13" s="13">
        <f>[2]Лист1!$K$79</f>
        <v>1.6519999999999999</v>
      </c>
      <c r="J13" s="13">
        <f>[2]Лист1!$L$79</f>
        <v>1.98</v>
      </c>
      <c r="K13" s="13">
        <f>[2]Лист1!$M$79</f>
        <v>5.0000000000000001E-3</v>
      </c>
      <c r="L13" s="49"/>
      <c r="M13" s="16">
        <f>[2]Лист1!$M$83</f>
        <v>0.749</v>
      </c>
      <c r="N13" s="16">
        <f>[2]Лист1!$M$84</f>
        <v>8215</v>
      </c>
      <c r="O13" s="16">
        <f>[2]Лист1!$M$85</f>
        <v>11541</v>
      </c>
      <c r="P13" s="23"/>
      <c r="Q13" s="23"/>
      <c r="R13" s="26"/>
      <c r="S13" s="3"/>
      <c r="T13" s="3"/>
    </row>
    <row r="14" spans="1:20" ht="15" customHeight="1" x14ac:dyDescent="0.25">
      <c r="A14" s="18" t="str">
        <f>[3]Лист1!$D$70</f>
        <v>20.07.2015 р.</v>
      </c>
      <c r="B14" s="13">
        <f>[3]Лист1!$B$79</f>
        <v>90.114999999999995</v>
      </c>
      <c r="C14" s="13">
        <f>[3]Лист1!$C$79</f>
        <v>4.8390000000000004</v>
      </c>
      <c r="D14" s="13">
        <f>[3]Лист1!$D$79</f>
        <v>1.0309999999999999</v>
      </c>
      <c r="E14" s="13">
        <f>[3]Лист1!$F$79</f>
        <v>0.10100000000000001</v>
      </c>
      <c r="F14" s="13">
        <f>[3]Лист1!$E$79</f>
        <v>0.157</v>
      </c>
      <c r="G14" s="13">
        <f>SUM([3]Лист1!$G$79:$I$79)</f>
        <v>8.1000000000000003E-2</v>
      </c>
      <c r="H14" s="13">
        <f>[3]Лист1!$J$79</f>
        <v>8.2000000000000003E-2</v>
      </c>
      <c r="I14" s="13">
        <f>[3]Лист1!$K$79</f>
        <v>1.617</v>
      </c>
      <c r="J14" s="13">
        <f>[3]Лист1!$L$79</f>
        <v>1.9730000000000001</v>
      </c>
      <c r="K14" s="13">
        <f>[3]Лист1!$M$79</f>
        <v>4.0000000000000001E-3</v>
      </c>
      <c r="L14" s="49"/>
      <c r="M14" s="16">
        <f>[3]Лист1!$M$83</f>
        <v>0.749</v>
      </c>
      <c r="N14" s="16">
        <f>[3]Лист1!$M$84</f>
        <v>8226</v>
      </c>
      <c r="O14" s="16">
        <f>[3]Лист1!$M$85</f>
        <v>11553</v>
      </c>
      <c r="P14" s="23"/>
      <c r="Q14" s="23"/>
      <c r="R14" s="26"/>
      <c r="S14" s="3"/>
      <c r="T14" s="3"/>
    </row>
    <row r="15" spans="1:20" ht="15" customHeight="1" thickBot="1" x14ac:dyDescent="0.3">
      <c r="A15" s="19" t="str">
        <f>[4]Лист1!$D$70</f>
        <v>27.07.2015 р.</v>
      </c>
      <c r="B15" s="14">
        <f>[4]Лист1!$B$79</f>
        <v>89.992000000000004</v>
      </c>
      <c r="C15" s="14">
        <f>[4]Лист1!$C$79</f>
        <v>4.8630000000000004</v>
      </c>
      <c r="D15" s="14">
        <f>[4]Лист1!$D$79</f>
        <v>1.1020000000000001</v>
      </c>
      <c r="E15" s="14">
        <f>[4]Лист1!$F$79</f>
        <v>0.109</v>
      </c>
      <c r="F15" s="14">
        <f>[4]Лист1!$E$79</f>
        <v>0.16900000000000001</v>
      </c>
      <c r="G15" s="14">
        <f>SUM([4]Лист1!$G$79:$I$79)</f>
        <v>8.6999999999999994E-2</v>
      </c>
      <c r="H15" s="14">
        <f>[4]Лист1!$J$79</f>
        <v>8.5000000000000006E-2</v>
      </c>
      <c r="I15" s="14">
        <f>[4]Лист1!$K$79</f>
        <v>1.585</v>
      </c>
      <c r="J15" s="14">
        <f>[4]Лист1!$L$79</f>
        <v>2.0030000000000001</v>
      </c>
      <c r="K15" s="14">
        <f>[4]Лист1!$M$79</f>
        <v>5.0000000000000001E-3</v>
      </c>
      <c r="L15" s="50"/>
      <c r="M15" s="17">
        <f>[4]Лист1!$M$83</f>
        <v>0.751</v>
      </c>
      <c r="N15" s="17">
        <f>[4]Лист1!$M$84</f>
        <v>8243</v>
      </c>
      <c r="O15" s="17">
        <f>[4]Лист1!$M$85</f>
        <v>11562</v>
      </c>
      <c r="P15" s="24"/>
      <c r="Q15" s="24"/>
      <c r="R15" s="27"/>
      <c r="S15" s="3"/>
      <c r="T15" s="3"/>
    </row>
    <row r="16" spans="1:20" ht="13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3"/>
      <c r="T16" s="3"/>
    </row>
    <row r="17" spans="1:20" ht="13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3"/>
      <c r="T17" s="3"/>
    </row>
    <row r="18" spans="1:20" ht="6.75" customHeight="1" x14ac:dyDescent="0.25"/>
    <row r="19" spans="1:20" ht="16.5" customHeight="1" x14ac:dyDescent="0.25">
      <c r="A19" s="47" t="s">
        <v>11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20" ht="10.5" customHeight="1" x14ac:dyDescent="0.25">
      <c r="K20" s="6" t="s">
        <v>12</v>
      </c>
      <c r="N20" s="7" t="s">
        <v>13</v>
      </c>
      <c r="O20" s="8"/>
    </row>
    <row r="21" spans="1:20" ht="10.5" customHeight="1" x14ac:dyDescent="0.25">
      <c r="M21" s="9"/>
      <c r="N21" s="9"/>
      <c r="O21" s="8"/>
      <c r="P21" s="10"/>
    </row>
    <row r="22" spans="1:20" x14ac:dyDescent="0.25">
      <c r="A22" s="38" t="s">
        <v>14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20" ht="10.5" customHeight="1" x14ac:dyDescent="0.25">
      <c r="K23" s="6" t="s">
        <v>12</v>
      </c>
      <c r="N23" s="7" t="s">
        <v>13</v>
      </c>
    </row>
    <row r="24" spans="1:20" ht="14.25" customHeight="1" x14ac:dyDescent="0.25">
      <c r="M24" s="9"/>
      <c r="N24" s="9"/>
      <c r="O24" s="10"/>
    </row>
    <row r="31" spans="1:20" x14ac:dyDescent="0.25">
      <c r="F31" s="2"/>
    </row>
  </sheetData>
  <mergeCells count="32">
    <mergeCell ref="A3:R3"/>
    <mergeCell ref="A5:R5"/>
    <mergeCell ref="A22:R22"/>
    <mergeCell ref="A9:A11"/>
    <mergeCell ref="L9:L11"/>
    <mergeCell ref="M9:M10"/>
    <mergeCell ref="N9:N10"/>
    <mergeCell ref="O9:O10"/>
    <mergeCell ref="P9:P11"/>
    <mergeCell ref="Q9:Q11"/>
    <mergeCell ref="R9:R11"/>
    <mergeCell ref="B9:H9"/>
    <mergeCell ref="A7:R7"/>
    <mergeCell ref="A19:R19"/>
    <mergeCell ref="L12:L15"/>
    <mergeCell ref="P12:P15"/>
    <mergeCell ref="Q12:Q15"/>
    <mergeCell ref="R12:R15"/>
    <mergeCell ref="A1:N1"/>
    <mergeCell ref="O1:Q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1:O11"/>
    <mergeCell ref="I9:J9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2015-07-30T08:42:57Z</dcterms:modified>
</cp:coreProperties>
</file>