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5" yWindow="-105" windowWidth="9945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<sst xmlns="http://schemas.openxmlformats.org/spreadsheetml/2006/main" count="32" uniqueCount="29">
  <si>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</si>
  <si>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</si>
  <si>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</si>
  <si>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</si>
  <si>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</si>
  <si>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</si>
  <si>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</si>
  <si>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</si>
  <si>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</si>
  <si>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</si>
  <si>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</si>
  <si>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</si>
  <si>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</si>
  <si>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</si>
  <si>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</si>
  <si>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</si>
  <si>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Єлець-Курськ-Київ (ЄКК)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</si>
  <si>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</si>
  <si>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</si>
  <si>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</si>
  <si>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</si>
  <si>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</si>
  <si>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</si>
  <si>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</si>
  <si>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</si>
  <si>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</si>
  <si>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Яцини  </t>
    </r>
    <r>
      <rPr>
        <sz val="12"/>
        <color theme="1"/>
        <rFont val="Calibri"/>
        <family val="2"/>
        <scheme val="minor"/>
      </rPr>
      <t xml:space="preserve">( ГРС Кейбалівка, ГРС Каплинці )   </t>
    </r>
  </si>
  <si>
    <t>відсутн.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</si>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</sst>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66" fontId="8" fillId="0" borderId="6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7.07.2015 р.</v>
          </cell>
        </row>
        <row r="183">
          <cell r="B183">
            <v>77.224000000000004</v>
          </cell>
          <cell r="C183">
            <v>13.583</v>
          </cell>
          <cell r="D183">
            <v>3.5390000000000001</v>
          </cell>
          <cell r="E183">
            <v>0.33500000000000002</v>
          </cell>
          <cell r="F183">
            <v>0.193</v>
          </cell>
          <cell r="G183">
            <v>2.3E-2</v>
          </cell>
          <cell r="H183">
            <v>0.03</v>
          </cell>
          <cell r="I183">
            <v>1.0999999999999999E-2</v>
          </cell>
          <cell r="J183">
            <v>4.0000000000000001E-3</v>
          </cell>
          <cell r="K183">
            <v>1.296</v>
          </cell>
          <cell r="L183">
            <v>3.7570000000000001</v>
          </cell>
          <cell r="M183">
            <v>5.0000000000000001E-3</v>
          </cell>
        </row>
        <row r="187">
          <cell r="M187">
            <v>0.85299999999999998</v>
          </cell>
        </row>
        <row r="188">
          <cell r="M188">
            <v>9003</v>
          </cell>
        </row>
        <row r="189">
          <cell r="M189">
            <v>11813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13.07.2015 р.</v>
          </cell>
        </row>
        <row r="183">
          <cell r="B183">
            <v>77.004999999999995</v>
          </cell>
          <cell r="C183">
            <v>13.773</v>
          </cell>
          <cell r="D183">
            <v>3.488</v>
          </cell>
          <cell r="E183">
            <v>0.312</v>
          </cell>
          <cell r="F183">
            <v>0.18</v>
          </cell>
          <cell r="G183">
            <v>2.4E-2</v>
          </cell>
          <cell r="H183">
            <v>2.9000000000000001E-2</v>
          </cell>
          <cell r="I183">
            <v>1.4E-2</v>
          </cell>
          <cell r="J183">
            <v>4.0000000000000001E-3</v>
          </cell>
          <cell r="K183">
            <v>1.345</v>
          </cell>
          <cell r="L183">
            <v>3.8210000000000002</v>
          </cell>
          <cell r="M183">
            <v>5.0000000000000001E-3</v>
          </cell>
        </row>
        <row r="187">
          <cell r="M187">
            <v>0.85399999999999998</v>
          </cell>
        </row>
        <row r="188">
          <cell r="M188">
            <v>8994</v>
          </cell>
        </row>
        <row r="189">
          <cell r="M189">
            <v>11794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20.07.2015 р.</v>
          </cell>
        </row>
        <row r="183">
          <cell r="B183">
            <v>76.256</v>
          </cell>
          <cell r="C183">
            <v>14.414</v>
          </cell>
          <cell r="D183">
            <v>3.61</v>
          </cell>
          <cell r="E183">
            <v>0.311</v>
          </cell>
          <cell r="F183">
            <v>0.18099999999999999</v>
          </cell>
          <cell r="G183">
            <v>2.1000000000000001E-2</v>
          </cell>
          <cell r="H183">
            <v>2.7E-2</v>
          </cell>
          <cell r="I183">
            <v>1.4999999999999999E-2</v>
          </cell>
          <cell r="J183">
            <v>5.0000000000000001E-3</v>
          </cell>
          <cell r="K183">
            <v>1.28</v>
          </cell>
          <cell r="L183">
            <v>3.875</v>
          </cell>
          <cell r="M183">
            <v>5.0000000000000001E-3</v>
          </cell>
        </row>
        <row r="187">
          <cell r="M187">
            <v>0.86</v>
          </cell>
        </row>
        <row r="188">
          <cell r="M188">
            <v>9050</v>
          </cell>
        </row>
        <row r="189">
          <cell r="M189">
            <v>11827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27.07.2015 р.</v>
          </cell>
        </row>
        <row r="183">
          <cell r="B183">
            <v>77.076999999999998</v>
          </cell>
          <cell r="C183">
            <v>13.904</v>
          </cell>
          <cell r="D183">
            <v>3.4079999999999999</v>
          </cell>
          <cell r="E183">
            <v>0.26800000000000002</v>
          </cell>
          <cell r="F183">
            <v>0.16200000000000001</v>
          </cell>
          <cell r="G183">
            <v>1.7999999999999999E-2</v>
          </cell>
          <cell r="H183">
            <v>2.1999999999999999E-2</v>
          </cell>
          <cell r="I183">
            <v>1.2999999999999999E-2</v>
          </cell>
          <cell r="J183">
            <v>8.0000000000000002E-3</v>
          </cell>
          <cell r="K183">
            <v>1.2989999999999999</v>
          </cell>
          <cell r="L183">
            <v>3.8159999999999998</v>
          </cell>
          <cell r="M183">
            <v>5.0000000000000001E-3</v>
          </cell>
        </row>
        <row r="187">
          <cell r="M187">
            <v>0.85199999999999998</v>
          </cell>
        </row>
        <row r="188">
          <cell r="M188">
            <v>8981</v>
          </cell>
        </row>
        <row r="189">
          <cell r="M189">
            <v>11791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L14" sqref="L14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50" t="s">
        <v>0</v>
      </c>
      <c r="B9" s="44" t="s">
        <v>21</v>
      </c>
      <c r="C9" s="45"/>
      <c r="D9" s="45"/>
      <c r="E9" s="45"/>
      <c r="F9" s="45"/>
      <c r="G9" s="45"/>
      <c r="H9" s="45"/>
      <c r="I9" s="45"/>
      <c r="J9" s="45"/>
      <c r="K9" s="46"/>
      <c r="L9" s="33" t="s">
        <v>15</v>
      </c>
      <c r="M9" s="39" t="s">
        <v>22</v>
      </c>
      <c r="N9" s="39" t="s">
        <v>23</v>
      </c>
      <c r="O9" s="39" t="s">
        <v>24</v>
      </c>
      <c r="P9" s="33" t="s">
        <v>17</v>
      </c>
      <c r="Q9" s="33" t="s">
        <v>18</v>
      </c>
      <c r="R9" s="52" t="s">
        <v>19</v>
      </c>
      <c r="S9" s="3"/>
      <c r="T9" s="3"/>
    </row>
    <row r="10" spans="1:20" ht="57" customHeight="1" x14ac:dyDescent="0.25">
      <c r="A10" s="51"/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35" t="s">
        <v>10</v>
      </c>
      <c r="L10" s="34"/>
      <c r="M10" s="39"/>
      <c r="N10" s="39"/>
      <c r="O10" s="39"/>
      <c r="P10" s="34"/>
      <c r="Q10" s="34"/>
      <c r="R10" s="53"/>
      <c r="S10" s="3"/>
      <c r="T10" s="3"/>
    </row>
    <row r="11" spans="1:20" ht="27" customHeight="1" thickBot="1" x14ac:dyDescent="0.3">
      <c r="A11" s="5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 t="s">
        <v>20</v>
      </c>
      <c r="N11" s="37"/>
      <c r="O11" s="38"/>
      <c r="P11" s="34"/>
      <c r="Q11" s="34"/>
      <c r="R11" s="53"/>
      <c r="S11" s="3"/>
      <c r="T11" s="3"/>
    </row>
    <row r="12" spans="1:20" ht="21" customHeight="1" x14ac:dyDescent="0.25">
      <c r="A12" s="5" t="str">
        <f>[1]Лист1!$D$174</f>
        <v>7.07.2015 р.</v>
      </c>
      <c r="B12" s="15">
        <f>[1]Лист1!$B$183</f>
        <v>77.224000000000004</v>
      </c>
      <c r="C12" s="15">
        <f>[1]Лист1!$C$183</f>
        <v>13.583</v>
      </c>
      <c r="D12" s="15">
        <f>[1]Лист1!$D$183</f>
        <v>3.5390000000000001</v>
      </c>
      <c r="E12" s="15">
        <f>[1]Лист1!$F$183</f>
        <v>0.193</v>
      </c>
      <c r="F12" s="15">
        <f>[1]Лист1!$E$183</f>
        <v>0.33500000000000002</v>
      </c>
      <c r="G12" s="15">
        <f>SUM([1]Лист1!$G$183:$I$183)</f>
        <v>6.4000000000000001E-2</v>
      </c>
      <c r="H12" s="15">
        <f>[1]Лист1!$J$183</f>
        <v>4.0000000000000001E-3</v>
      </c>
      <c r="I12" s="15">
        <f>[1]Лист1!$K$183</f>
        <v>1.296</v>
      </c>
      <c r="J12" s="15">
        <f>[1]Лист1!$L$183</f>
        <v>3.7570000000000001</v>
      </c>
      <c r="K12" s="15">
        <f>[1]Лист1!$M$183</f>
        <v>5.0000000000000001E-3</v>
      </c>
      <c r="L12" s="18"/>
      <c r="M12" s="15">
        <f>[1]Лист1!$M$187</f>
        <v>0.85299999999999998</v>
      </c>
      <c r="N12" s="21">
        <f>[1]Лист1!$M$188</f>
        <v>9003</v>
      </c>
      <c r="O12" s="21">
        <f>[1]Лист1!$M$189</f>
        <v>11813</v>
      </c>
      <c r="P12" s="30" t="s">
        <v>27</v>
      </c>
      <c r="Q12" s="29">
        <v>9.3999999999999997E-4</v>
      </c>
      <c r="R12" s="25" t="s">
        <v>27</v>
      </c>
      <c r="S12" s="3"/>
      <c r="T12" s="3"/>
    </row>
    <row r="13" spans="1:20" ht="21" customHeight="1" x14ac:dyDescent="0.25">
      <c r="A13" s="6" t="str">
        <f>[2]Лист1!$D$174</f>
        <v>13.07.2015 р.</v>
      </c>
      <c r="B13" s="16">
        <f>[2]Лист1!$B$183</f>
        <v>77.004999999999995</v>
      </c>
      <c r="C13" s="16">
        <f>[2]Лист1!$C$183</f>
        <v>13.773</v>
      </c>
      <c r="D13" s="16">
        <f>[2]Лист1!$D$183</f>
        <v>3.488</v>
      </c>
      <c r="E13" s="16">
        <f>[2]Лист1!$F$183</f>
        <v>0.18</v>
      </c>
      <c r="F13" s="16">
        <f>[2]Лист1!$E$183</f>
        <v>0.312</v>
      </c>
      <c r="G13" s="16">
        <f>SUM([2]Лист1!$G$183:$I$183)</f>
        <v>6.7000000000000004E-2</v>
      </c>
      <c r="H13" s="16">
        <f>[2]Лист1!$J$183</f>
        <v>4.0000000000000001E-3</v>
      </c>
      <c r="I13" s="16">
        <f>[2]Лист1!$K$183</f>
        <v>1.345</v>
      </c>
      <c r="J13" s="16">
        <f>[2]Лист1!$L$183</f>
        <v>3.8210000000000002</v>
      </c>
      <c r="K13" s="16">
        <f>[2]Лист1!$M$183</f>
        <v>5.0000000000000001E-3</v>
      </c>
      <c r="L13" s="19"/>
      <c r="M13" s="16">
        <f>[2]Лист1!$M$187</f>
        <v>0.85399999999999998</v>
      </c>
      <c r="N13" s="22">
        <f>[2]Лист1!$M$188</f>
        <v>8994</v>
      </c>
      <c r="O13" s="22">
        <f>[2]Лист1!$M$189</f>
        <v>11794</v>
      </c>
      <c r="P13" s="31"/>
      <c r="Q13" s="24"/>
      <c r="R13" s="26"/>
      <c r="S13" s="3"/>
      <c r="T13" s="3"/>
    </row>
    <row r="14" spans="1:20" ht="21" customHeight="1" x14ac:dyDescent="0.25">
      <c r="A14" s="6" t="str">
        <f>[3]Лист1!$D$174</f>
        <v>20.07.2015 р.</v>
      </c>
      <c r="B14" s="16">
        <f>[3]Лист1!$B$183</f>
        <v>76.256</v>
      </c>
      <c r="C14" s="16">
        <f>[3]Лист1!$C$183</f>
        <v>14.414</v>
      </c>
      <c r="D14" s="16">
        <f>[3]Лист1!$D$183</f>
        <v>3.61</v>
      </c>
      <c r="E14" s="16">
        <f>[3]Лист1!$F$183</f>
        <v>0.18099999999999999</v>
      </c>
      <c r="F14" s="16">
        <f>[3]Лист1!$E$183</f>
        <v>0.311</v>
      </c>
      <c r="G14" s="16">
        <f>SUM([3]Лист1!$G$183:$I$183)</f>
        <v>6.3E-2</v>
      </c>
      <c r="H14" s="16">
        <f>[3]Лист1!$J$183</f>
        <v>5.0000000000000001E-3</v>
      </c>
      <c r="I14" s="16">
        <f>[3]Лист1!$K$183</f>
        <v>1.28</v>
      </c>
      <c r="J14" s="16">
        <f>[3]Лист1!$L$183</f>
        <v>3.875</v>
      </c>
      <c r="K14" s="16">
        <f>[3]Лист1!$M$183</f>
        <v>5.0000000000000001E-3</v>
      </c>
      <c r="L14" s="19"/>
      <c r="M14" s="16">
        <f>[3]Лист1!$M$187</f>
        <v>0.86</v>
      </c>
      <c r="N14" s="22">
        <f>[3]Лист1!$M$188</f>
        <v>9050</v>
      </c>
      <c r="O14" s="22">
        <f>[3]Лист1!$M$189</f>
        <v>11827</v>
      </c>
      <c r="P14" s="31"/>
      <c r="Q14" s="24"/>
      <c r="R14" s="26"/>
      <c r="S14" s="3"/>
      <c r="T14" s="3"/>
    </row>
    <row r="15" spans="1:20" ht="21" customHeight="1" thickBot="1" x14ac:dyDescent="0.3">
      <c r="A15" s="7" t="str">
        <f>[4]Лист1!$D$174</f>
        <v>27.07.2015 р.</v>
      </c>
      <c r="B15" s="17">
        <f>[4]Лист1!$B$183</f>
        <v>77.076999999999998</v>
      </c>
      <c r="C15" s="17">
        <f>[4]Лист1!$C$183</f>
        <v>13.904</v>
      </c>
      <c r="D15" s="17">
        <f>[4]Лист1!$D$183</f>
        <v>3.4079999999999999</v>
      </c>
      <c r="E15" s="17">
        <f>[4]Лист1!$F$183</f>
        <v>0.16200000000000001</v>
      </c>
      <c r="F15" s="17">
        <f>[4]Лист1!$E$183</f>
        <v>0.26800000000000002</v>
      </c>
      <c r="G15" s="17">
        <f>SUM([4]Лист1!$G$183:$I$183)</f>
        <v>5.2999999999999992E-2</v>
      </c>
      <c r="H15" s="17">
        <f>[4]Лист1!$J$183</f>
        <v>8.0000000000000002E-3</v>
      </c>
      <c r="I15" s="17">
        <f>[4]Лист1!$K$183</f>
        <v>1.2989999999999999</v>
      </c>
      <c r="J15" s="17">
        <f>[4]Лист1!$L$183</f>
        <v>3.8159999999999998</v>
      </c>
      <c r="K15" s="17">
        <f>[4]Лист1!$M$183</f>
        <v>5.0000000000000001E-3</v>
      </c>
      <c r="L15" s="20">
        <v>-8.6999999999999993</v>
      </c>
      <c r="M15" s="17">
        <f>[4]Лист1!$M$187</f>
        <v>0.85199999999999998</v>
      </c>
      <c r="N15" s="23">
        <f>[4]Лист1!$M$188</f>
        <v>8981</v>
      </c>
      <c r="O15" s="23">
        <f>[4]Лист1!$M$189</f>
        <v>11791</v>
      </c>
      <c r="P15" s="32"/>
      <c r="Q15" s="27"/>
      <c r="R15" s="28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42" t="s">
        <v>11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20" ht="10.5" customHeight="1" x14ac:dyDescent="0.25">
      <c r="K20" s="9" t="s">
        <v>12</v>
      </c>
      <c r="N20" s="10" t="s">
        <v>13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43" t="s">
        <v>14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20" ht="10.5" customHeight="1" x14ac:dyDescent="0.25">
      <c r="K23" s="9" t="s">
        <v>12</v>
      </c>
      <c r="N23" s="10" t="s">
        <v>13</v>
      </c>
    </row>
    <row r="24" spans="1:20" ht="14.25" customHeight="1" x14ac:dyDescent="0.25">
      <c r="M24" s="12"/>
      <c r="N24" s="12"/>
      <c r="O24" s="13"/>
    </row>
  </sheetData>
  <mergeCells count="28"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P12:P15"/>
    <mergeCell ref="Q9:Q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2015-07-30T08:41:00Z</dcterms:modified>
</cp:coreProperties>
</file>