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60" windowWidth="10530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2" i="1" l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<sst xmlns="http://schemas.openxmlformats.org/spreadsheetml/2006/main" count="32" uniqueCount="30">
  <si>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</si>
  <si>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</si>
  <si>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</si>
  <si>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</si>
  <si>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</si>
  <si>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</si>
  <si>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</si>
  <si>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</si>
  <si>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</si>
  <si>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</si>
  <si>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</si>
  <si>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</si>
  <si>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</si>
  <si>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</si>
  <si>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</si>
  <si>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</si>
  <si>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</si>
  <si>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</si>
  <si>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</si>
  <si>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</si>
  <si>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</si>
  <si>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</si>
  <si>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</si>
  <si>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</si>
  <si>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вузлі обліку газу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(газ на с. Піски)   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</si>
  <si>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</si>
  <si>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Цех№3 (ШПК+ШДК+ЄДК)за період</t>
  </si>
  <si>
    <t>відсутн.</t>
  </si>
  <si>
    <t>&lt; 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</si>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</sst>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6.07.2015 р.</v>
          </cell>
        </row>
        <row r="234">
          <cell r="B234">
            <v>90.096999999999994</v>
          </cell>
          <cell r="C234">
            <v>4.8860000000000001</v>
          </cell>
          <cell r="D234">
            <v>1.079</v>
          </cell>
          <cell r="E234">
            <v>0.17899999999999999</v>
          </cell>
          <cell r="F234">
            <v>0.109</v>
          </cell>
          <cell r="G234">
            <v>3.6999999999999998E-2</v>
          </cell>
          <cell r="H234">
            <v>4.5999999999999999E-2</v>
          </cell>
          <cell r="I234">
            <v>4.0000000000000001E-3</v>
          </cell>
          <cell r="J234">
            <v>8.6999999999999994E-2</v>
          </cell>
          <cell r="K234">
            <v>1.7509999999999999</v>
          </cell>
          <cell r="L234">
            <v>1.718</v>
          </cell>
          <cell r="M234">
            <v>7.0000000000000001E-3</v>
          </cell>
        </row>
        <row r="238">
          <cell r="M238">
            <v>0.749</v>
          </cell>
        </row>
        <row r="239">
          <cell r="M239">
            <v>8254</v>
          </cell>
        </row>
        <row r="240">
          <cell r="M240">
            <v>11595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13.07.2015 р.</v>
          </cell>
        </row>
        <row r="234">
          <cell r="B234">
            <v>90.623000000000005</v>
          </cell>
          <cell r="C234">
            <v>4.7039999999999997</v>
          </cell>
          <cell r="D234">
            <v>1.012</v>
          </cell>
          <cell r="E234">
            <v>0.16200000000000001</v>
          </cell>
          <cell r="F234">
            <v>0.104</v>
          </cell>
          <cell r="G234">
            <v>3.5999999999999997E-2</v>
          </cell>
          <cell r="H234">
            <v>4.2999999999999997E-2</v>
          </cell>
          <cell r="I234">
            <v>3.0000000000000001E-3</v>
          </cell>
          <cell r="J234">
            <v>7.0000000000000007E-2</v>
          </cell>
          <cell r="K234">
            <v>1.7190000000000001</v>
          </cell>
          <cell r="L234">
            <v>1.5209999999999999</v>
          </cell>
          <cell r="M234">
            <v>3.0000000000000001E-3</v>
          </cell>
        </row>
        <row r="238">
          <cell r="M238">
            <v>0.74299999999999999</v>
          </cell>
        </row>
        <row r="239">
          <cell r="M239">
            <v>8241</v>
          </cell>
        </row>
        <row r="240">
          <cell r="M240">
            <v>11622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20.07.2015 р.</v>
          </cell>
        </row>
        <row r="234">
          <cell r="B234">
            <v>90.546999999999997</v>
          </cell>
          <cell r="C234">
            <v>4.7030000000000003</v>
          </cell>
          <cell r="D234">
            <v>1.0640000000000001</v>
          </cell>
          <cell r="E234">
            <v>0.17299999999999999</v>
          </cell>
          <cell r="F234">
            <v>0.11</v>
          </cell>
          <cell r="G234">
            <v>3.6999999999999998E-2</v>
          </cell>
          <cell r="H234">
            <v>4.5999999999999999E-2</v>
          </cell>
          <cell r="I234">
            <v>4.0000000000000001E-3</v>
          </cell>
          <cell r="J234">
            <v>6.8000000000000005E-2</v>
          </cell>
          <cell r="K234">
            <v>1.7150000000000001</v>
          </cell>
          <cell r="L234">
            <v>1.528</v>
          </cell>
          <cell r="M234">
            <v>5.0000000000000001E-3</v>
          </cell>
        </row>
        <row r="238">
          <cell r="M238">
            <v>0.74399999999999999</v>
          </cell>
        </row>
        <row r="239">
          <cell r="M239">
            <v>8251</v>
          </cell>
        </row>
        <row r="240">
          <cell r="M240">
            <v>11627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27.07.2015 р.</v>
          </cell>
        </row>
        <row r="234">
          <cell r="B234">
            <v>90.503</v>
          </cell>
          <cell r="C234">
            <v>4.6689999999999996</v>
          </cell>
          <cell r="D234">
            <v>1.1220000000000001</v>
          </cell>
          <cell r="E234">
            <v>0.17899999999999999</v>
          </cell>
          <cell r="F234">
            <v>0.11600000000000001</v>
          </cell>
          <cell r="G234">
            <v>0.04</v>
          </cell>
          <cell r="H234">
            <v>4.8000000000000001E-2</v>
          </cell>
          <cell r="I234">
            <v>4.0000000000000001E-3</v>
          </cell>
          <cell r="J234">
            <v>8.1000000000000003E-2</v>
          </cell>
          <cell r="K234">
            <v>1.7090000000000001</v>
          </cell>
          <cell r="L234">
            <v>1.5249999999999999</v>
          </cell>
          <cell r="M234">
            <v>4.0000000000000001E-3</v>
          </cell>
        </row>
        <row r="238">
          <cell r="M238">
            <v>0.745</v>
          </cell>
        </row>
        <row r="239">
          <cell r="M239">
            <v>8265</v>
          </cell>
        </row>
        <row r="240">
          <cell r="M240">
            <v>11637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42" t="s">
        <v>0</v>
      </c>
      <c r="B9" s="39" t="s">
        <v>20</v>
      </c>
      <c r="C9" s="40"/>
      <c r="D9" s="40"/>
      <c r="E9" s="40"/>
      <c r="F9" s="40"/>
      <c r="G9" s="40"/>
      <c r="H9" s="40"/>
      <c r="I9" s="40"/>
      <c r="J9" s="40"/>
      <c r="K9" s="41"/>
      <c r="L9" s="44" t="s">
        <v>15</v>
      </c>
      <c r="M9" s="46" t="s">
        <v>21</v>
      </c>
      <c r="N9" s="46" t="s">
        <v>22</v>
      </c>
      <c r="O9" s="46" t="s">
        <v>23</v>
      </c>
      <c r="P9" s="44" t="s">
        <v>16</v>
      </c>
      <c r="Q9" s="44" t="s">
        <v>17</v>
      </c>
      <c r="R9" s="48" t="s">
        <v>18</v>
      </c>
      <c r="S9" s="3"/>
      <c r="T9" s="3"/>
    </row>
    <row r="10" spans="1:20" ht="57" customHeight="1" x14ac:dyDescent="0.25">
      <c r="A10" s="43"/>
      <c r="B10" s="50" t="s">
        <v>1</v>
      </c>
      <c r="C10" s="50" t="s">
        <v>2</v>
      </c>
      <c r="D10" s="50" t="s">
        <v>3</v>
      </c>
      <c r="E10" s="50" t="s">
        <v>4</v>
      </c>
      <c r="F10" s="50" t="s">
        <v>5</v>
      </c>
      <c r="G10" s="50" t="s">
        <v>6</v>
      </c>
      <c r="H10" s="50" t="s">
        <v>7</v>
      </c>
      <c r="I10" s="50" t="s">
        <v>8</v>
      </c>
      <c r="J10" s="50" t="s">
        <v>9</v>
      </c>
      <c r="K10" s="50" t="s">
        <v>10</v>
      </c>
      <c r="L10" s="45"/>
      <c r="M10" s="47"/>
      <c r="N10" s="47"/>
      <c r="O10" s="47"/>
      <c r="P10" s="45"/>
      <c r="Q10" s="45"/>
      <c r="R10" s="49"/>
      <c r="S10" s="3"/>
      <c r="T10" s="3"/>
    </row>
    <row r="11" spans="1:20" ht="27" customHeight="1" thickBot="1" x14ac:dyDescent="0.3">
      <c r="A11" s="4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51" t="s">
        <v>19</v>
      </c>
      <c r="N11" s="52"/>
      <c r="O11" s="53"/>
      <c r="P11" s="45"/>
      <c r="Q11" s="45"/>
      <c r="R11" s="49"/>
      <c r="S11" s="3"/>
      <c r="T11" s="3"/>
    </row>
    <row r="12" spans="1:20" ht="21" customHeight="1" x14ac:dyDescent="0.25">
      <c r="A12" s="5" t="str">
        <f>[1]Лист1!$D$225</f>
        <v>6.07.2015 р.</v>
      </c>
      <c r="B12" s="15">
        <f>[1]Лист1!$B$234</f>
        <v>90.096999999999994</v>
      </c>
      <c r="C12" s="15">
        <f>[1]Лист1!$C$234</f>
        <v>4.8860000000000001</v>
      </c>
      <c r="D12" s="15">
        <f>[1]Лист1!$D$234</f>
        <v>1.079</v>
      </c>
      <c r="E12" s="15">
        <f>[1]Лист1!$F$234</f>
        <v>0.109</v>
      </c>
      <c r="F12" s="15">
        <f>[1]Лист1!$E$234</f>
        <v>0.17899999999999999</v>
      </c>
      <c r="G12" s="15">
        <f>SUM([1]Лист1!$G$234:$I$234)</f>
        <v>8.6999999999999994E-2</v>
      </c>
      <c r="H12" s="15">
        <f>[1]Лист1!$J$234</f>
        <v>8.6999999999999994E-2</v>
      </c>
      <c r="I12" s="15">
        <f>[1]Лист1!$K$234</f>
        <v>1.7509999999999999</v>
      </c>
      <c r="J12" s="15">
        <f>[1]Лист1!$L$234</f>
        <v>1.718</v>
      </c>
      <c r="K12" s="15">
        <f>[1]Лист1!$M$234</f>
        <v>7.0000000000000001E-3</v>
      </c>
      <c r="L12" s="18">
        <v>-3.2</v>
      </c>
      <c r="M12" s="15">
        <f>[1]Лист1!$M$238</f>
        <v>0.749</v>
      </c>
      <c r="N12" s="22">
        <f>[1]Лист1!$M$239</f>
        <v>8254</v>
      </c>
      <c r="O12" s="22">
        <f>[1]Лист1!$M$240</f>
        <v>11595</v>
      </c>
      <c r="P12" s="22" t="s">
        <v>27</v>
      </c>
      <c r="Q12" s="26">
        <v>1.2999999999999999E-3</v>
      </c>
      <c r="R12" s="29" t="s">
        <v>28</v>
      </c>
      <c r="S12" s="3"/>
      <c r="T12" s="3"/>
    </row>
    <row r="13" spans="1:20" ht="21" customHeight="1" x14ac:dyDescent="0.25">
      <c r="A13" s="6" t="str">
        <f>[2]Лист1!$D$225</f>
        <v>13.07.2015 р.</v>
      </c>
      <c r="B13" s="16">
        <f>[2]Лист1!$B$234</f>
        <v>90.623000000000005</v>
      </c>
      <c r="C13" s="16">
        <f>[2]Лист1!$C$234</f>
        <v>4.7039999999999997</v>
      </c>
      <c r="D13" s="16">
        <f>[2]Лист1!$D$234</f>
        <v>1.012</v>
      </c>
      <c r="E13" s="16">
        <f>[2]Лист1!$F$234</f>
        <v>0.104</v>
      </c>
      <c r="F13" s="16">
        <f>[2]Лист1!$E$234</f>
        <v>0.16200000000000001</v>
      </c>
      <c r="G13" s="16">
        <f>SUM([2]Лист1!$G$234:$I$234)</f>
        <v>8.199999999999999E-2</v>
      </c>
      <c r="H13" s="16">
        <f>[2]Лист1!$J$234</f>
        <v>7.0000000000000007E-2</v>
      </c>
      <c r="I13" s="16">
        <f>[2]Лист1!$K$234</f>
        <v>1.7190000000000001</v>
      </c>
      <c r="J13" s="16">
        <f>[2]Лист1!$L$234</f>
        <v>1.5209999999999999</v>
      </c>
      <c r="K13" s="16">
        <f>[2]Лист1!$M$234</f>
        <v>3.0000000000000001E-3</v>
      </c>
      <c r="L13" s="19">
        <v>-0.3</v>
      </c>
      <c r="M13" s="16">
        <f>[2]Лист1!$M$238</f>
        <v>0.74299999999999999</v>
      </c>
      <c r="N13" s="21">
        <f>[2]Лист1!$M$239</f>
        <v>8241</v>
      </c>
      <c r="O13" s="21">
        <f>[2]Лист1!$M$240</f>
        <v>11622</v>
      </c>
      <c r="P13" s="24"/>
      <c r="Q13" s="27"/>
      <c r="R13" s="30"/>
      <c r="S13" s="3"/>
      <c r="T13" s="3"/>
    </row>
    <row r="14" spans="1:20" ht="21" customHeight="1" x14ac:dyDescent="0.25">
      <c r="A14" s="6" t="str">
        <f>[3]Лист1!$D$225</f>
        <v>20.07.2015 р.</v>
      </c>
      <c r="B14" s="16">
        <f>[3]Лист1!$B$234</f>
        <v>90.546999999999997</v>
      </c>
      <c r="C14" s="16">
        <f>[3]Лист1!$C$234</f>
        <v>4.7030000000000003</v>
      </c>
      <c r="D14" s="16">
        <f>[3]Лист1!$D$234</f>
        <v>1.0640000000000001</v>
      </c>
      <c r="E14" s="16">
        <f>[3]Лист1!$F$234</f>
        <v>0.11</v>
      </c>
      <c r="F14" s="16">
        <f>[3]Лист1!$E$234</f>
        <v>0.17299999999999999</v>
      </c>
      <c r="G14" s="16">
        <f>SUM([3]Лист1!$G$234:$I$234)</f>
        <v>8.6999999999999994E-2</v>
      </c>
      <c r="H14" s="16">
        <f>[3]Лист1!$J$234</f>
        <v>6.8000000000000005E-2</v>
      </c>
      <c r="I14" s="16">
        <f>[3]Лист1!$K$234</f>
        <v>1.7150000000000001</v>
      </c>
      <c r="J14" s="16">
        <f>[3]Лист1!$L$234</f>
        <v>1.528</v>
      </c>
      <c r="K14" s="16">
        <f>[3]Лист1!$M$234</f>
        <v>5.0000000000000001E-3</v>
      </c>
      <c r="L14" s="19">
        <v>-1.6</v>
      </c>
      <c r="M14" s="16">
        <f>[3]Лист1!$M$238</f>
        <v>0.74399999999999999</v>
      </c>
      <c r="N14" s="21">
        <f>[3]Лист1!$M$239</f>
        <v>8251</v>
      </c>
      <c r="O14" s="21">
        <f>[3]Лист1!$M$240</f>
        <v>11627</v>
      </c>
      <c r="P14" s="24"/>
      <c r="Q14" s="27"/>
      <c r="R14" s="30"/>
      <c r="S14" s="3"/>
      <c r="T14" s="3"/>
    </row>
    <row r="15" spans="1:20" ht="21" customHeight="1" thickBot="1" x14ac:dyDescent="0.3">
      <c r="A15" s="7" t="str">
        <f>[4]Лист1!$D$225</f>
        <v>27.07.2015 р.</v>
      </c>
      <c r="B15" s="17">
        <f>[4]Лист1!$B$234</f>
        <v>90.503</v>
      </c>
      <c r="C15" s="17">
        <f>[4]Лист1!$C$234</f>
        <v>4.6689999999999996</v>
      </c>
      <c r="D15" s="17">
        <f>[4]Лист1!$D$234</f>
        <v>1.1220000000000001</v>
      </c>
      <c r="E15" s="17">
        <f>[4]Лист1!$F$234</f>
        <v>0.11600000000000001</v>
      </c>
      <c r="F15" s="17">
        <f>[4]Лист1!$E$234</f>
        <v>0.17899999999999999</v>
      </c>
      <c r="G15" s="17">
        <f>SUM([4]Лист1!$G$234:$I$234)</f>
        <v>9.1999999999999998E-2</v>
      </c>
      <c r="H15" s="17">
        <f>[4]Лист1!$J$234</f>
        <v>8.1000000000000003E-2</v>
      </c>
      <c r="I15" s="17">
        <f>[4]Лист1!$K$234</f>
        <v>1.7090000000000001</v>
      </c>
      <c r="J15" s="17">
        <f>[4]Лист1!$L$234</f>
        <v>1.5249999999999999</v>
      </c>
      <c r="K15" s="17">
        <f>[4]Лист1!$M$234</f>
        <v>4.0000000000000001E-3</v>
      </c>
      <c r="L15" s="20">
        <v>3.3</v>
      </c>
      <c r="M15" s="17">
        <f>[4]Лист1!$M$238</f>
        <v>0.745</v>
      </c>
      <c r="N15" s="23">
        <f>[4]Лист1!$M$239</f>
        <v>8265</v>
      </c>
      <c r="O15" s="23">
        <f>[4]Лист1!$M$240</f>
        <v>11637</v>
      </c>
      <c r="P15" s="25"/>
      <c r="Q15" s="28"/>
      <c r="R15" s="31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37" t="s">
        <v>11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20" ht="10.5" customHeight="1" x14ac:dyDescent="0.25">
      <c r="K20" s="9" t="s">
        <v>12</v>
      </c>
      <c r="N20" s="10" t="s">
        <v>13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38" t="s">
        <v>14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0" x14ac:dyDescent="0.25">
      <c r="K23" s="9" t="s">
        <v>12</v>
      </c>
      <c r="N23" s="10" t="s">
        <v>13</v>
      </c>
    </row>
  </sheetData>
  <mergeCells count="29">
    <mergeCell ref="A19:R19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  <mergeCell ref="Q12:Q15"/>
    <mergeCell ref="R12:R15"/>
    <mergeCell ref="A1:N1"/>
    <mergeCell ref="O1:Q1"/>
    <mergeCell ref="A3:R3"/>
    <mergeCell ref="A5:R5"/>
    <mergeCell ref="A7:R7"/>
    <mergeCell ref="M11:O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2015-07-30T08:35:15Z</dcterms:modified>
</cp:coreProperties>
</file>