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90" windowWidth="10680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2" i="1" l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<sst xmlns="http://schemas.openxmlformats.org/spreadsheetml/2006/main" count="32" uniqueCount="30">
  <si>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</si>
  <si>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</si>
  <si>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</si>
  <si>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</si>
  <si>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</si>
  <si>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</si>
  <si>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</si>
  <si>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</si>
  <si>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</si>
  <si>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</si>
  <si>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</si>
  <si>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</si>
  <si>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</si>
  <si>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</si>
  <si>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</si>
  <si>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Гоголево </t>
    </r>
    <r>
      <rPr>
        <sz val="12"/>
        <color theme="1"/>
        <rFont val="Calibri"/>
        <family val="2"/>
        <charset val="204"/>
        <scheme val="minor"/>
      </rPr>
      <t>(ГРС Миргород, В.Багачка,  ГРС В.Сороченці)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</si>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</sst>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6.07.2015 р.</v>
          </cell>
        </row>
        <row r="131">
          <cell r="B131">
            <v>89.682000000000002</v>
          </cell>
          <cell r="C131">
            <v>4.8780000000000001</v>
          </cell>
          <cell r="D131">
            <v>1.1220000000000001</v>
          </cell>
          <cell r="E131">
            <v>0.187</v>
          </cell>
          <cell r="F131">
            <v>0.124</v>
          </cell>
          <cell r="G131">
            <v>4.2000000000000003E-2</v>
          </cell>
          <cell r="H131">
            <v>5.2999999999999999E-2</v>
          </cell>
          <cell r="I131">
            <v>5.0000000000000001E-3</v>
          </cell>
          <cell r="J131">
            <v>9.4E-2</v>
          </cell>
          <cell r="K131">
            <v>1.3759999999999999</v>
          </cell>
          <cell r="L131">
            <v>2.4329999999999998</v>
          </cell>
          <cell r="M131">
            <v>4.0000000000000001E-3</v>
          </cell>
        </row>
        <row r="135">
          <cell r="M135">
            <v>0.75700000000000001</v>
          </cell>
        </row>
        <row r="136">
          <cell r="M136">
            <v>8241</v>
          </cell>
        </row>
        <row r="137">
          <cell r="M137">
            <v>11517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13.07.2015 р.</v>
          </cell>
        </row>
        <row r="131">
          <cell r="B131">
            <v>90.076999999999998</v>
          </cell>
          <cell r="C131">
            <v>4.7709999999999999</v>
          </cell>
          <cell r="D131">
            <v>1.0760000000000001</v>
          </cell>
          <cell r="E131">
            <v>0.17799999999999999</v>
          </cell>
          <cell r="F131">
            <v>0.12</v>
          </cell>
          <cell r="G131">
            <v>3.5000000000000003E-2</v>
          </cell>
          <cell r="H131">
            <v>4.8000000000000001E-2</v>
          </cell>
          <cell r="I131">
            <v>4.0000000000000001E-3</v>
          </cell>
          <cell r="J131">
            <v>6.7000000000000004E-2</v>
          </cell>
          <cell r="K131">
            <v>1.383</v>
          </cell>
          <cell r="L131">
            <v>2.2370000000000001</v>
          </cell>
          <cell r="M131">
            <v>4.0000000000000001E-3</v>
          </cell>
        </row>
        <row r="135">
          <cell r="M135">
            <v>0.752</v>
          </cell>
        </row>
        <row r="136">
          <cell r="M136">
            <v>8230</v>
          </cell>
        </row>
        <row r="137">
          <cell r="M137">
            <v>11539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20.07.2015р.</v>
          </cell>
        </row>
        <row r="131">
          <cell r="B131">
            <v>90.058000000000007</v>
          </cell>
          <cell r="C131">
            <v>4.7590000000000003</v>
          </cell>
          <cell r="D131">
            <v>1.103</v>
          </cell>
          <cell r="E131">
            <v>0.184</v>
          </cell>
          <cell r="F131">
            <v>0.123</v>
          </cell>
          <cell r="G131">
            <v>0.04</v>
          </cell>
          <cell r="H131">
            <v>4.9000000000000002E-2</v>
          </cell>
          <cell r="I131">
            <v>4.0000000000000001E-3</v>
          </cell>
          <cell r="J131">
            <v>6.6000000000000003E-2</v>
          </cell>
          <cell r="K131">
            <v>1.383</v>
          </cell>
          <cell r="L131">
            <v>2.2280000000000002</v>
          </cell>
          <cell r="M131">
            <v>3.0000000000000001E-3</v>
          </cell>
        </row>
        <row r="135">
          <cell r="M135">
            <v>0.752</v>
          </cell>
        </row>
        <row r="136">
          <cell r="M136">
            <v>8236</v>
          </cell>
        </row>
        <row r="137">
          <cell r="M137">
            <v>11544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27.07.2015р.</v>
          </cell>
        </row>
        <row r="131">
          <cell r="B131">
            <v>88.114000000000004</v>
          </cell>
          <cell r="C131">
            <v>5.2809999999999997</v>
          </cell>
          <cell r="D131">
            <v>1.1759999999999999</v>
          </cell>
          <cell r="E131">
            <v>0.183</v>
          </cell>
          <cell r="F131">
            <v>0.13600000000000001</v>
          </cell>
          <cell r="G131">
            <v>3.4000000000000002E-2</v>
          </cell>
          <cell r="H131">
            <v>0.05</v>
          </cell>
          <cell r="I131">
            <v>5.0000000000000001E-3</v>
          </cell>
          <cell r="J131">
            <v>6.3E-2</v>
          </cell>
          <cell r="K131">
            <v>0.58899999999999997</v>
          </cell>
          <cell r="L131">
            <v>4.367</v>
          </cell>
          <cell r="M131">
            <v>2E-3</v>
          </cell>
        </row>
        <row r="135">
          <cell r="M135">
            <v>0.77700000000000002</v>
          </cell>
        </row>
        <row r="136">
          <cell r="M136">
            <v>8172</v>
          </cell>
        </row>
        <row r="137">
          <cell r="M137">
            <v>11264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Q16" sqref="Q16"/>
    </sheetView>
  </sheetViews>
  <sheetFormatPr defaultRowHeight="15" x14ac:dyDescent="0.25"/>
  <cols>
    <col min="1" max="1" width="11.85546875" customWidth="1"/>
    <col min="2" max="18" width="7.42578125" customWidth="1"/>
  </cols>
  <sheetData>
    <row r="1" spans="1:20" ht="18.75" x14ac:dyDescent="0.3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0" t="s">
        <v>29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25" t="s">
        <v>0</v>
      </c>
      <c r="B9" s="22" t="s">
        <v>22</v>
      </c>
      <c r="C9" s="23"/>
      <c r="D9" s="23"/>
      <c r="E9" s="23"/>
      <c r="F9" s="23"/>
      <c r="G9" s="23"/>
      <c r="H9" s="23"/>
      <c r="I9" s="23"/>
      <c r="J9" s="23"/>
      <c r="K9" s="24"/>
      <c r="L9" s="27" t="s">
        <v>16</v>
      </c>
      <c r="M9" s="29" t="s">
        <v>23</v>
      </c>
      <c r="N9" s="29" t="s">
        <v>24</v>
      </c>
      <c r="O9" s="29" t="s">
        <v>25</v>
      </c>
      <c r="P9" s="27" t="s">
        <v>18</v>
      </c>
      <c r="Q9" s="27" t="s">
        <v>19</v>
      </c>
      <c r="R9" s="30" t="s">
        <v>20</v>
      </c>
      <c r="S9" s="3"/>
      <c r="T9" s="3"/>
    </row>
    <row r="10" spans="1:20" ht="57" customHeight="1" x14ac:dyDescent="0.25">
      <c r="A10" s="26"/>
      <c r="B10" s="44" t="s">
        <v>1</v>
      </c>
      <c r="C10" s="44" t="s">
        <v>2</v>
      </c>
      <c r="D10" s="44" t="s">
        <v>3</v>
      </c>
      <c r="E10" s="44" t="s">
        <v>4</v>
      </c>
      <c r="F10" s="44" t="s">
        <v>5</v>
      </c>
      <c r="G10" s="44" t="s">
        <v>6</v>
      </c>
      <c r="H10" s="44" t="s">
        <v>7</v>
      </c>
      <c r="I10" s="44" t="s">
        <v>8</v>
      </c>
      <c r="J10" s="44" t="s">
        <v>9</v>
      </c>
      <c r="K10" s="44" t="s">
        <v>10</v>
      </c>
      <c r="L10" s="28"/>
      <c r="M10" s="29"/>
      <c r="N10" s="29"/>
      <c r="O10" s="29"/>
      <c r="P10" s="28"/>
      <c r="Q10" s="28"/>
      <c r="R10" s="31"/>
      <c r="S10" s="3"/>
      <c r="T10" s="3"/>
    </row>
    <row r="11" spans="1:20" ht="27" customHeight="1" thickBot="1" x14ac:dyDescent="0.3">
      <c r="A11" s="2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8" t="s">
        <v>21</v>
      </c>
      <c r="N11" s="19"/>
      <c r="O11" s="20"/>
      <c r="P11" s="28"/>
      <c r="Q11" s="28"/>
      <c r="R11" s="31"/>
      <c r="S11" s="3"/>
      <c r="T11" s="3"/>
    </row>
    <row r="12" spans="1:20" ht="21" customHeight="1" x14ac:dyDescent="0.25">
      <c r="A12" s="5" t="str">
        <f>[1]Лист1!$D$122</f>
        <v>6.07.2015 р.</v>
      </c>
      <c r="B12" s="15">
        <f>[1]Лист1!$B$131</f>
        <v>89.682000000000002</v>
      </c>
      <c r="C12" s="15">
        <f>[1]Лист1!$C$131</f>
        <v>4.8780000000000001</v>
      </c>
      <c r="D12" s="15">
        <f>[1]Лист1!$D$131</f>
        <v>1.1220000000000001</v>
      </c>
      <c r="E12" s="15">
        <f>[1]Лист1!$F$131</f>
        <v>0.124</v>
      </c>
      <c r="F12" s="15">
        <f>[1]Лист1!$E$131</f>
        <v>0.187</v>
      </c>
      <c r="G12" s="15">
        <f>SUM([1]Лист1!$G$131:$I$131)</f>
        <v>0.1</v>
      </c>
      <c r="H12" s="15">
        <f>[1]Лист1!$J$131</f>
        <v>9.4E-2</v>
      </c>
      <c r="I12" s="15">
        <f>[1]Лист1!$K$131</f>
        <v>1.3759999999999999</v>
      </c>
      <c r="J12" s="15">
        <f>[1]Лист1!$L$131</f>
        <v>2.4329999999999998</v>
      </c>
      <c r="K12" s="15">
        <f>[1]Лист1!$M$131</f>
        <v>4.0000000000000001E-3</v>
      </c>
      <c r="L12" s="15">
        <v>-1.9</v>
      </c>
      <c r="M12" s="15">
        <f>[1]Лист1!$M$135</f>
        <v>0.75700000000000001</v>
      </c>
      <c r="N12" s="15">
        <f>[1]Лист1!$M$136</f>
        <v>8241</v>
      </c>
      <c r="O12" s="15">
        <f>[1]Лист1!$M$137</f>
        <v>11517</v>
      </c>
      <c r="P12" s="32" t="s">
        <v>27</v>
      </c>
      <c r="Q12" s="32">
        <v>4.1000000000000003E-3</v>
      </c>
      <c r="R12" s="35" t="s">
        <v>28</v>
      </c>
      <c r="S12" s="3"/>
      <c r="T12" s="3"/>
    </row>
    <row r="13" spans="1:20" ht="21" customHeight="1" x14ac:dyDescent="0.25">
      <c r="A13" s="6" t="str">
        <f>[2]Лист1!$D$122</f>
        <v>13.07.2015 р.</v>
      </c>
      <c r="B13" s="16">
        <f>[2]Лист1!$B$131</f>
        <v>90.076999999999998</v>
      </c>
      <c r="C13" s="16">
        <f>[2]Лист1!$C$131</f>
        <v>4.7709999999999999</v>
      </c>
      <c r="D13" s="16">
        <f>[2]Лист1!$D$131</f>
        <v>1.0760000000000001</v>
      </c>
      <c r="E13" s="16">
        <f>[2]Лист1!$F$131</f>
        <v>0.12</v>
      </c>
      <c r="F13" s="16">
        <f>[2]Лист1!$E$131</f>
        <v>0.17799999999999999</v>
      </c>
      <c r="G13" s="16">
        <f>SUM([2]Лист1!$G$131:$I$131)</f>
        <v>8.7000000000000008E-2</v>
      </c>
      <c r="H13" s="16">
        <f>[2]Лист1!$J$131</f>
        <v>6.7000000000000004E-2</v>
      </c>
      <c r="I13" s="16">
        <f>[2]Лист1!$K$131</f>
        <v>1.383</v>
      </c>
      <c r="J13" s="16">
        <f>[2]Лист1!$L$131</f>
        <v>2.2370000000000001</v>
      </c>
      <c r="K13" s="16">
        <f>[2]Лист1!$M$131</f>
        <v>4.0000000000000001E-3</v>
      </c>
      <c r="L13" s="16"/>
      <c r="M13" s="16">
        <f>[2]Лист1!$M$135</f>
        <v>0.752</v>
      </c>
      <c r="N13" s="16">
        <f>[2]Лист1!$M$136</f>
        <v>8230</v>
      </c>
      <c r="O13" s="16">
        <f>[2]Лист1!$M$137</f>
        <v>11539</v>
      </c>
      <c r="P13" s="33"/>
      <c r="Q13" s="33"/>
      <c r="R13" s="36"/>
      <c r="S13" s="3"/>
      <c r="T13" s="3"/>
    </row>
    <row r="14" spans="1:20" ht="21" customHeight="1" x14ac:dyDescent="0.25">
      <c r="A14" s="6" t="str">
        <f>[3]Лист1!$D$122</f>
        <v>20.07.2015р.</v>
      </c>
      <c r="B14" s="16">
        <f>[3]Лист1!$B$131</f>
        <v>90.058000000000007</v>
      </c>
      <c r="C14" s="16">
        <f>[3]Лист1!$C$131</f>
        <v>4.7590000000000003</v>
      </c>
      <c r="D14" s="16">
        <f>[3]Лист1!$D$131</f>
        <v>1.103</v>
      </c>
      <c r="E14" s="16">
        <f>[3]Лист1!$F$131</f>
        <v>0.123</v>
      </c>
      <c r="F14" s="16">
        <f>[3]Лист1!$E$131</f>
        <v>0.184</v>
      </c>
      <c r="G14" s="16">
        <f>SUM([3]Лист1!$G$131:$I$131)</f>
        <v>9.2999999999999999E-2</v>
      </c>
      <c r="H14" s="16">
        <f>[3]Лист1!$J$131</f>
        <v>6.6000000000000003E-2</v>
      </c>
      <c r="I14" s="16">
        <f>[3]Лист1!$K$131</f>
        <v>1.383</v>
      </c>
      <c r="J14" s="16">
        <f>[3]Лист1!$L$131</f>
        <v>2.2280000000000002</v>
      </c>
      <c r="K14" s="16">
        <f>[3]Лист1!$M$131</f>
        <v>3.0000000000000001E-3</v>
      </c>
      <c r="L14" s="16"/>
      <c r="M14" s="16">
        <f>[3]Лист1!$M$135</f>
        <v>0.752</v>
      </c>
      <c r="N14" s="16">
        <f>[3]Лист1!$M$136</f>
        <v>8236</v>
      </c>
      <c r="O14" s="16">
        <f>[3]Лист1!$M$137</f>
        <v>11544</v>
      </c>
      <c r="P14" s="33"/>
      <c r="Q14" s="33"/>
      <c r="R14" s="36"/>
      <c r="S14" s="3"/>
      <c r="T14" s="3"/>
    </row>
    <row r="15" spans="1:20" ht="21" customHeight="1" thickBot="1" x14ac:dyDescent="0.3">
      <c r="A15" s="7" t="str">
        <f>[4]Лист1!$D$122</f>
        <v>27.07.2015р.</v>
      </c>
      <c r="B15" s="17">
        <f>[4]Лист1!$B$131</f>
        <v>88.114000000000004</v>
      </c>
      <c r="C15" s="17">
        <f>[4]Лист1!$C$131</f>
        <v>5.2809999999999997</v>
      </c>
      <c r="D15" s="17">
        <f>[4]Лист1!$D$131</f>
        <v>1.1759999999999999</v>
      </c>
      <c r="E15" s="17">
        <f>[4]Лист1!$F$131</f>
        <v>0.13600000000000001</v>
      </c>
      <c r="F15" s="17">
        <f>[4]Лист1!$E$131</f>
        <v>0.183</v>
      </c>
      <c r="G15" s="17">
        <f>SUM([4]Лист1!$G$131:$I$131)</f>
        <v>8.900000000000001E-2</v>
      </c>
      <c r="H15" s="17">
        <f>[4]Лист1!$J$131</f>
        <v>6.3E-2</v>
      </c>
      <c r="I15" s="17">
        <f>[4]Лист1!$K$131</f>
        <v>0.58899999999999997</v>
      </c>
      <c r="J15" s="17">
        <f>[4]Лист1!$L$131</f>
        <v>4.367</v>
      </c>
      <c r="K15" s="17">
        <f>[4]Лист1!$M$131</f>
        <v>2E-3</v>
      </c>
      <c r="L15" s="17"/>
      <c r="M15" s="17">
        <f>[4]Лист1!$M$135</f>
        <v>0.77700000000000002</v>
      </c>
      <c r="N15" s="17">
        <f>[4]Лист1!$M$136</f>
        <v>8172</v>
      </c>
      <c r="O15" s="17">
        <f>[4]Лист1!$M$137</f>
        <v>11264</v>
      </c>
      <c r="P15" s="34"/>
      <c r="Q15" s="34"/>
      <c r="R15" s="37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41" t="s">
        <v>11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20" ht="10.5" customHeight="1" x14ac:dyDescent="0.25">
      <c r="K20" s="9" t="s">
        <v>12</v>
      </c>
      <c r="N20" s="10" t="s">
        <v>13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0" ht="10.5" customHeight="1" x14ac:dyDescent="0.25">
      <c r="K23" s="9" t="s">
        <v>12</v>
      </c>
      <c r="N23" s="10" t="s">
        <v>13</v>
      </c>
    </row>
  </sheetData>
  <mergeCells count="30"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P12:P15"/>
    <mergeCell ref="Q12:Q15"/>
    <mergeCell ref="R12:R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2015-07-30T08:30:35Z</dcterms:modified>
</cp:coreProperties>
</file>