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00" windowHeight="4695" tabRatio="631" activeTab="0"/>
  </bookViews>
  <sheets>
    <sheet name="Союз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<sst xmlns="http://schemas.openxmlformats.org/spreadsheetml/2006/main" count="41" uniqueCount="41">
  <si>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Кисень</t>
  </si>
  <si>
    <t>Число місяця</t>
  </si>
  <si>
    <t>Компонентний склад, мольна частка, %</t>
  </si>
  <si>
    <t>Метан</t>
  </si>
  <si>
    <t>Етан</t>
  </si>
  <si>
    <t>Пропан</t>
  </si>
  <si>
    <t>н-Бутан</t>
  </si>
  <si>
    <t>і-Бутан</t>
  </si>
  <si>
    <t>Пентани</t>
  </si>
  <si>
    <t>Гексани та вищі</t>
  </si>
  <si>
    <t>Азот</t>
  </si>
  <si>
    <t>Діоксид вуглецю</t>
  </si>
  <si>
    <t xml:space="preserve"> 101,325кПа</t>
  </si>
  <si>
    <t>CЕРТИФІКАТ-ПАСПОРТ</t>
  </si>
  <si>
    <t xml:space="preserve">Примітка: Фізико-хімічні параметри природного газу відповідають вимогам ГОСТу  5542-87 </t>
  </si>
  <si>
    <t>„Газы горючие природные для промышленного и коммунально-бытового назначения.Технические условия.”</t>
  </si>
  <si>
    <r>
      <t>при 20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</t>
    </r>
  </si>
  <si>
    <t>Середній розрахунок за місяць</t>
  </si>
  <si>
    <t>Перелік ГРС, через які  подається природній газ з даного газопроводу:  ГРС: Теребля, Данилово, Раковець, Хуст, Іршава, Виноградово, Теково, Тячів, Вербовець, Прикордонник.</t>
  </si>
  <si>
    <r>
      <t>Масова концентрація сірководню, г/м</t>
    </r>
    <r>
      <rPr>
        <b/>
        <vertAlign val="superscript"/>
        <sz val="22"/>
        <rFont val="Times New Roman"/>
        <family val="1"/>
      </rPr>
      <t>3</t>
    </r>
  </si>
  <si>
    <t>Свідоцтво  атестації  лабораторії №РВ-0022-11 від 26.05.2011р.</t>
  </si>
  <si>
    <r>
      <t>Температура точки роси (Р=40кг/см</t>
    </r>
    <r>
      <rPr>
        <b/>
        <vertAlign val="superscript"/>
        <sz val="22"/>
        <rFont val="Times New Roman"/>
        <family val="1"/>
      </rPr>
      <t>2</t>
    </r>
    <r>
      <rPr>
        <b/>
        <sz val="22"/>
        <rFont val="Times New Roman"/>
        <family val="1"/>
      </rPr>
      <t xml:space="preserve"> ),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</si>
  <si>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>Густина, кг/м</t>
    </r>
    <r>
      <rPr>
        <b/>
        <vertAlign val="superscript"/>
        <sz val="22"/>
        <rFont val="Times New Roman"/>
        <family val="1"/>
      </rPr>
      <t>3</t>
    </r>
  </si>
  <si>
    <r>
      <t>Маса механічних домішок, 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</si>
  <si>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меркаптанової сірки, г/м</t>
    </r>
    <r>
      <rPr>
        <b/>
        <vertAlign val="superscript"/>
        <sz val="22"/>
        <rFont val="Times New Roman"/>
        <family val="1"/>
      </rPr>
      <t>3</t>
    </r>
  </si>
  <si>
    <t xml:space="preserve"> ФІЗИКО-ХІМІЧНИХ  ПАРАМЕТРІВ  ПРИРОДНОГО  ГАЗУ,</t>
  </si>
  <si>
    <r>
      <t xml:space="preserve">що транспортується Хустським ЛВУМГ споживачам Закарпатської обл. по г-ду  </t>
    </r>
    <r>
      <rPr>
        <b/>
        <i/>
        <sz val="28"/>
        <rFont val="Times New Roman"/>
        <family val="1"/>
      </rPr>
      <t>Союз</t>
    </r>
  </si>
  <si>
    <r>
      <t>Теплота згорання нижча, МДж/м</t>
    </r>
    <r>
      <rPr>
        <b/>
        <vertAlign val="superscript"/>
        <sz val="22"/>
        <rFont val="Times New Roman"/>
        <family val="1"/>
      </rPr>
      <t>3</t>
    </r>
  </si>
  <si>
    <r>
      <t>Число Воббе вище, МДж/м</t>
    </r>
    <r>
      <rPr>
        <b/>
        <vertAlign val="superscript"/>
        <sz val="22"/>
        <rFont val="Times New Roman"/>
        <family val="1"/>
      </rPr>
      <t>3</t>
    </r>
  </si>
  <si>
    <t>Гелій</t>
  </si>
  <si>
    <t>Водень</t>
  </si>
  <si>
    <t>3 01.07.2015р. по 31.07.2015р.</t>
  </si>
  <si>
    <t xml:space="preserve">            Начальник Хустського ЛВУМГ                                                           Шак В.Ю.          03.08.2015р.</t>
  </si>
  <si>
    <t xml:space="preserve">             Хімік ВХАЛ                                                                                              Шишола В.Й.      03.08.2015р.</t>
  </si>
  <si>
    <t>01.07.</t>
  </si>
  <si>
    <t>07.07.</t>
  </si>
  <si>
    <t>08.07.</t>
  </si>
  <si>
    <t>09.07.</t>
  </si>
  <si>
    <t>15.07.</t>
  </si>
  <si>
    <t>22.07.</t>
  </si>
  <si>
    <t>29.07.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</si>
</sst>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</numFmts>
  <fonts count="60"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20"/>
      <name val="Arial"/>
      <family val="2"/>
    </font>
    <font>
      <b/>
      <i/>
      <sz val="24"/>
      <name val="Times New Roman"/>
      <family val="1"/>
    </font>
    <font>
      <b/>
      <sz val="24"/>
      <name val="Arial"/>
      <family val="2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b/>
      <sz val="28"/>
      <name val="Times New Roman"/>
      <family val="1"/>
    </font>
    <font>
      <b/>
      <i/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80" fontId="8" fillId="0" borderId="0" xfId="0" applyNumberFormat="1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180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180" fontId="15" fillId="0" borderId="0" xfId="0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 horizontal="center"/>
    </xf>
    <xf numFmtId="0" fontId="21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186" fontId="16" fillId="0" borderId="10" xfId="0" applyNumberFormat="1" applyFont="1" applyBorder="1" applyAlignment="1">
      <alignment horizontal="center" vertical="center" wrapText="1"/>
    </xf>
    <xf numFmtId="187" fontId="16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86" fontId="16" fillId="0" borderId="11" xfId="0" applyNumberFormat="1" applyFont="1" applyBorder="1" applyAlignment="1">
      <alignment vertical="center" wrapText="1"/>
    </xf>
    <xf numFmtId="0" fontId="22" fillId="0" borderId="0" xfId="0" applyFont="1" applyBorder="1" applyAlignment="1">
      <alignment horizontal="center" textRotation="90" wrapText="1"/>
    </xf>
    <xf numFmtId="180" fontId="16" fillId="33" borderId="11" xfId="0" applyNumberFormat="1" applyFont="1" applyFill="1" applyBorder="1" applyAlignment="1">
      <alignment horizontal="center" vertical="center" wrapText="1"/>
    </xf>
    <xf numFmtId="180" fontId="16" fillId="0" borderId="11" xfId="0" applyNumberFormat="1" applyFont="1" applyBorder="1" applyAlignment="1">
      <alignment horizontal="center" vertical="center" wrapText="1"/>
    </xf>
    <xf numFmtId="180" fontId="16" fillId="0" borderId="12" xfId="0" applyNumberFormat="1" applyFont="1" applyBorder="1" applyAlignment="1">
      <alignment horizontal="center" vertical="center" wrapText="1"/>
    </xf>
    <xf numFmtId="180" fontId="16" fillId="0" borderId="10" xfId="0" applyNumberFormat="1" applyFont="1" applyBorder="1" applyAlignment="1">
      <alignment horizontal="center" vertical="center" wrapText="1"/>
    </xf>
    <xf numFmtId="16" fontId="16" fillId="0" borderId="10" xfId="0" applyNumberFormat="1" applyFont="1" applyBorder="1" applyAlignment="1">
      <alignment horizontal="center" vertical="center" wrapText="1"/>
    </xf>
    <xf numFmtId="186" fontId="16" fillId="0" borderId="12" xfId="0" applyNumberFormat="1" applyFont="1" applyBorder="1" applyAlignment="1">
      <alignment horizontal="center" vertical="center" wrapText="1"/>
    </xf>
    <xf numFmtId="186" fontId="17" fillId="0" borderId="12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2" fontId="16" fillId="0" borderId="12" xfId="0" applyNumberFormat="1" applyFont="1" applyBorder="1" applyAlignment="1">
      <alignment horizontal="center" vertical="center" wrapText="1"/>
    </xf>
    <xf numFmtId="2" fontId="16" fillId="33" borderId="11" xfId="0" applyNumberFormat="1" applyFont="1" applyFill="1" applyBorder="1" applyAlignment="1">
      <alignment horizontal="center" vertical="center" wrapText="1"/>
    </xf>
    <xf numFmtId="187" fontId="16" fillId="0" borderId="12" xfId="0" applyNumberFormat="1" applyFont="1" applyBorder="1" applyAlignment="1">
      <alignment horizontal="center" vertical="center" wrapText="1"/>
    </xf>
    <xf numFmtId="186" fontId="16" fillId="0" borderId="11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textRotation="90" wrapText="1"/>
    </xf>
    <xf numFmtId="0" fontId="22" fillId="0" borderId="10" xfId="0" applyFont="1" applyBorder="1" applyAlignment="1">
      <alignment horizontal="center" textRotation="90" wrapText="1"/>
    </xf>
    <xf numFmtId="0" fontId="4" fillId="0" borderId="0" xfId="0" applyFont="1" applyBorder="1" applyAlignment="1">
      <alignment wrapText="1"/>
    </xf>
    <xf numFmtId="0" fontId="2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2" fillId="0" borderId="14" xfId="0" applyFont="1" applyBorder="1" applyAlignment="1">
      <alignment horizontal="center" textRotation="90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22" fillId="0" borderId="18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vertical="top" wrapText="1"/>
    </xf>
    <xf numFmtId="0" fontId="22" fillId="0" borderId="22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textRotation="90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EK43"/>
  <sheetViews>
    <sheetView tabSelected="1" zoomScale="50" zoomScaleNormal="50" zoomScalePageLayoutView="0" workbookViewId="0" topLeftCell="A12">
      <selection activeCell="B16" sqref="B16"/>
    </sheetView>
  </sheetViews>
  <sheetFormatPr defaultColWidth="9.33203125" defaultRowHeight="11.25"/>
  <cols>
    <col min="1" max="1" width="25.66015625" style="0" customWidth="1"/>
    <col min="2" max="2" width="32.5" style="0" customWidth="1"/>
    <col min="3" max="3" width="18.66015625" style="0" customWidth="1"/>
    <col min="4" max="14" width="15.83203125" style="0" customWidth="1"/>
    <col min="15" max="15" width="19.33203125" style="0" customWidth="1"/>
    <col min="16" max="18" width="19.16015625" style="0" customWidth="1"/>
    <col min="19" max="19" width="19.33203125" style="0" customWidth="1"/>
    <col min="20" max="21" width="19.16015625" style="0" customWidth="1"/>
  </cols>
  <sheetData>
    <row r="1" ht="11.25" hidden="1"/>
    <row r="2" ht="11.25" hidden="1"/>
    <row r="3" ht="2.25" customHeight="1"/>
    <row r="4" spans="2:22" ht="38.25" customHeight="1">
      <c r="B4" s="49" t="s">
        <v>13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10"/>
    </row>
    <row r="5" spans="2:22" ht="33"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2:22" ht="36.75" customHeight="1">
      <c r="B6" s="50" t="s">
        <v>25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24"/>
    </row>
    <row r="7" spans="2:22" ht="33"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2:22" ht="32.25" customHeight="1">
      <c r="B8" s="50" t="s">
        <v>26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24"/>
    </row>
    <row r="9" spans="2:22" ht="35.25" customHeight="1">
      <c r="B9" s="50" t="s">
        <v>31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</row>
    <row r="10" spans="2:22" ht="28.5" customHeight="1" thickBo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2:33" s="1" customFormat="1" ht="101.25" customHeight="1" thickBot="1">
      <c r="B11" s="63" t="s">
        <v>1</v>
      </c>
      <c r="C11" s="53" t="s">
        <v>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5"/>
      <c r="O11" s="52" t="s">
        <v>21</v>
      </c>
      <c r="P11" s="52" t="s">
        <v>27</v>
      </c>
      <c r="Q11" s="52" t="s">
        <v>22</v>
      </c>
      <c r="R11" s="52" t="s">
        <v>28</v>
      </c>
      <c r="S11" s="52" t="s">
        <v>23</v>
      </c>
      <c r="T11" s="52" t="s">
        <v>24</v>
      </c>
      <c r="U11" s="52" t="s">
        <v>19</v>
      </c>
      <c r="V11" s="51"/>
      <c r="W11" s="4"/>
      <c r="X11" s="5"/>
      <c r="Y11" s="32"/>
      <c r="Z11" s="5"/>
      <c r="AA11" s="5"/>
      <c r="AB11" s="5"/>
      <c r="AC11" s="5"/>
      <c r="AD11" s="5"/>
      <c r="AE11" s="5"/>
      <c r="AF11" s="5"/>
      <c r="AG11" s="5"/>
    </row>
    <row r="12" spans="2:33" s="1" customFormat="1" ht="88.5" customHeight="1" thickBot="1">
      <c r="B12" s="64"/>
      <c r="C12" s="46" t="s">
        <v>3</v>
      </c>
      <c r="D12" s="46" t="s">
        <v>4</v>
      </c>
      <c r="E12" s="46" t="s">
        <v>5</v>
      </c>
      <c r="F12" s="46" t="s">
        <v>6</v>
      </c>
      <c r="G12" s="46" t="s">
        <v>7</v>
      </c>
      <c r="H12" s="46" t="s">
        <v>8</v>
      </c>
      <c r="I12" s="46" t="s">
        <v>9</v>
      </c>
      <c r="J12" s="46" t="s">
        <v>10</v>
      </c>
      <c r="K12" s="46" t="s">
        <v>11</v>
      </c>
      <c r="L12" s="46" t="s">
        <v>0</v>
      </c>
      <c r="M12" s="46" t="s">
        <v>29</v>
      </c>
      <c r="N12" s="46" t="s">
        <v>30</v>
      </c>
      <c r="O12" s="46"/>
      <c r="P12" s="47"/>
      <c r="Q12" s="47"/>
      <c r="R12" s="47"/>
      <c r="S12" s="46"/>
      <c r="T12" s="46"/>
      <c r="U12" s="46"/>
      <c r="V12" s="51"/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2:33" s="1" customFormat="1" ht="39" customHeight="1">
      <c r="B13" s="64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57" t="s">
        <v>16</v>
      </c>
      <c r="Q13" s="58"/>
      <c r="R13" s="59"/>
      <c r="S13" s="46"/>
      <c r="T13" s="46"/>
      <c r="U13" s="46"/>
      <c r="V13" s="51"/>
      <c r="W13" s="48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2:33" s="1" customFormat="1" ht="38.25" customHeight="1" thickBot="1">
      <c r="B14" s="65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60" t="s">
        <v>12</v>
      </c>
      <c r="Q14" s="61"/>
      <c r="R14" s="62"/>
      <c r="S14" s="47"/>
      <c r="T14" s="47"/>
      <c r="U14" s="47"/>
      <c r="V14" s="51"/>
      <c r="W14" s="48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2:23" s="9" customFormat="1" ht="48.75" customHeight="1" thickBot="1">
      <c r="B15" s="37" t="s">
        <v>34</v>
      </c>
      <c r="C15" s="38">
        <f>100-SUM(D15:N15)</f>
        <v>95.522</v>
      </c>
      <c r="D15" s="38">
        <v>2.48</v>
      </c>
      <c r="E15" s="38">
        <v>0.799</v>
      </c>
      <c r="F15" s="38">
        <v>0.13</v>
      </c>
      <c r="G15" s="38">
        <v>0.134</v>
      </c>
      <c r="H15" s="38">
        <v>0.042</v>
      </c>
      <c r="I15" s="38">
        <v>0.008</v>
      </c>
      <c r="J15" s="38">
        <v>0.669</v>
      </c>
      <c r="K15" s="38">
        <v>0.196</v>
      </c>
      <c r="L15" s="38">
        <v>0.007</v>
      </c>
      <c r="M15" s="38">
        <v>0.012</v>
      </c>
      <c r="N15" s="38">
        <v>0.001</v>
      </c>
      <c r="O15" s="38"/>
      <c r="P15" s="42">
        <v>34.45</v>
      </c>
      <c r="Q15" s="35">
        <v>0.7036</v>
      </c>
      <c r="R15" s="42">
        <v>49.96</v>
      </c>
      <c r="S15" s="38"/>
      <c r="T15" s="35"/>
      <c r="U15" s="34"/>
      <c r="V15" s="11"/>
      <c r="W15" s="12"/>
    </row>
    <row r="16" spans="2:23" s="15" customFormat="1" ht="47.25" customHeight="1" thickBot="1">
      <c r="B16" s="40" t="s">
        <v>35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9"/>
      <c r="P16" s="42"/>
      <c r="Q16" s="35"/>
      <c r="R16" s="42"/>
      <c r="S16" s="38"/>
      <c r="T16" s="35">
        <v>0</v>
      </c>
      <c r="U16" s="36">
        <v>0.0001</v>
      </c>
      <c r="V16" s="13"/>
      <c r="W16" s="14"/>
    </row>
    <row r="17" spans="2:23" s="9" customFormat="1" ht="48.75" customHeight="1" thickBot="1">
      <c r="B17" s="40" t="s">
        <v>36</v>
      </c>
      <c r="C17" s="38">
        <f>100-SUM(D17:N17)</f>
        <v>95.4307</v>
      </c>
      <c r="D17" s="38">
        <v>2.5419</v>
      </c>
      <c r="E17" s="38">
        <v>0.819</v>
      </c>
      <c r="F17" s="38">
        <v>0.132</v>
      </c>
      <c r="G17" s="38">
        <v>0.136</v>
      </c>
      <c r="H17" s="38">
        <v>0.045</v>
      </c>
      <c r="I17" s="38">
        <v>0.0074</v>
      </c>
      <c r="J17" s="38">
        <v>0.663</v>
      </c>
      <c r="K17" s="38">
        <v>0.204</v>
      </c>
      <c r="L17" s="38">
        <v>0.008</v>
      </c>
      <c r="M17" s="38">
        <v>0.012</v>
      </c>
      <c r="N17" s="38">
        <v>0.001</v>
      </c>
      <c r="O17" s="44"/>
      <c r="P17" s="42">
        <v>34.49</v>
      </c>
      <c r="Q17" s="35">
        <v>0.7044</v>
      </c>
      <c r="R17" s="42">
        <v>49.97</v>
      </c>
      <c r="S17" s="38"/>
      <c r="T17" s="35"/>
      <c r="U17" s="36"/>
      <c r="V17" s="11"/>
      <c r="W17" s="12"/>
    </row>
    <row r="18" spans="2:23" s="9" customFormat="1" ht="48.75" customHeight="1" thickBot="1">
      <c r="B18" s="40" t="s">
        <v>37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44"/>
      <c r="P18" s="42"/>
      <c r="Q18" s="35"/>
      <c r="R18" s="42"/>
      <c r="S18" s="38">
        <v>0</v>
      </c>
      <c r="T18" s="35"/>
      <c r="U18" s="36"/>
      <c r="V18" s="11"/>
      <c r="W18" s="12"/>
    </row>
    <row r="19" spans="2:23" s="9" customFormat="1" ht="48.75" customHeight="1" thickBot="1">
      <c r="B19" s="40" t="s">
        <v>38</v>
      </c>
      <c r="C19" s="38">
        <f>100-SUM(D19:N19)</f>
        <v>95.298</v>
      </c>
      <c r="D19" s="38">
        <v>2.626</v>
      </c>
      <c r="E19" s="38">
        <v>0.848</v>
      </c>
      <c r="F19" s="38">
        <v>0.132</v>
      </c>
      <c r="G19" s="38">
        <v>0.137</v>
      </c>
      <c r="H19" s="38">
        <v>0.049</v>
      </c>
      <c r="I19" s="38">
        <v>0.011</v>
      </c>
      <c r="J19" s="38">
        <v>0.666</v>
      </c>
      <c r="K19" s="38">
        <v>0.213</v>
      </c>
      <c r="L19" s="38">
        <v>0.007</v>
      </c>
      <c r="M19" s="38">
        <v>0.012</v>
      </c>
      <c r="N19" s="38">
        <v>0.001</v>
      </c>
      <c r="O19" s="38"/>
      <c r="P19" s="42">
        <v>34.53</v>
      </c>
      <c r="Q19" s="35">
        <v>0.7055</v>
      </c>
      <c r="R19" s="42">
        <v>49.99</v>
      </c>
      <c r="S19" s="38"/>
      <c r="T19" s="35"/>
      <c r="U19" s="36"/>
      <c r="V19" s="11"/>
      <c r="W19" s="12"/>
    </row>
    <row r="20" spans="2:23" s="9" customFormat="1" ht="48.75" customHeight="1" thickBot="1">
      <c r="B20" s="40" t="s">
        <v>39</v>
      </c>
      <c r="C20" s="38">
        <f>100-SUM(D20:N20)</f>
        <v>95.193</v>
      </c>
      <c r="D20" s="38">
        <v>2.684</v>
      </c>
      <c r="E20" s="38">
        <v>0.874</v>
      </c>
      <c r="F20" s="38">
        <v>0.139</v>
      </c>
      <c r="G20" s="38">
        <v>0.144</v>
      </c>
      <c r="H20" s="38">
        <v>0.047</v>
      </c>
      <c r="I20" s="38">
        <v>0.014</v>
      </c>
      <c r="J20" s="38">
        <v>0.664</v>
      </c>
      <c r="K20" s="38">
        <v>0.22</v>
      </c>
      <c r="L20" s="38">
        <v>0.008</v>
      </c>
      <c r="M20" s="38">
        <v>0.012</v>
      </c>
      <c r="N20" s="38">
        <v>0.001</v>
      </c>
      <c r="O20" s="38"/>
      <c r="P20" s="42">
        <v>34.57</v>
      </c>
      <c r="Q20" s="35">
        <v>0.7066</v>
      </c>
      <c r="R20" s="42">
        <v>50.01</v>
      </c>
      <c r="S20" s="38"/>
      <c r="T20" s="35"/>
      <c r="U20" s="36"/>
      <c r="V20" s="11"/>
      <c r="W20" s="12"/>
    </row>
    <row r="21" spans="2:23" s="9" customFormat="1" ht="48.75" customHeight="1" thickBot="1">
      <c r="B21" s="40" t="s">
        <v>40</v>
      </c>
      <c r="C21" s="38">
        <f>100-SUM(D21:N21)</f>
        <v>95.162</v>
      </c>
      <c r="D21" s="38">
        <v>2.703</v>
      </c>
      <c r="E21" s="38">
        <v>0.881</v>
      </c>
      <c r="F21" s="38">
        <v>0.137</v>
      </c>
      <c r="G21" s="38">
        <v>0.143</v>
      </c>
      <c r="H21" s="38">
        <v>0.049</v>
      </c>
      <c r="I21" s="38">
        <v>0.015</v>
      </c>
      <c r="J21" s="38">
        <v>0.668</v>
      </c>
      <c r="K21" s="38">
        <v>0.221</v>
      </c>
      <c r="L21" s="38">
        <v>0.008</v>
      </c>
      <c r="M21" s="38">
        <v>0.012</v>
      </c>
      <c r="N21" s="38">
        <v>0.001</v>
      </c>
      <c r="O21" s="38"/>
      <c r="P21" s="42">
        <v>34.58</v>
      </c>
      <c r="Q21" s="35">
        <v>0.7068</v>
      </c>
      <c r="R21" s="42">
        <v>50.01</v>
      </c>
      <c r="S21" s="38"/>
      <c r="T21" s="35"/>
      <c r="U21" s="36"/>
      <c r="V21" s="11"/>
      <c r="W21" s="12"/>
    </row>
    <row r="22" spans="2:23" s="10" customFormat="1" ht="82.5" customHeight="1" thickBot="1">
      <c r="B22" s="25" t="s">
        <v>17</v>
      </c>
      <c r="C22" s="31">
        <f>100-SUM(D22:N22)</f>
        <v>95.321</v>
      </c>
      <c r="D22" s="28">
        <f aca="true" t="shared" si="0" ref="D22:N22">ROUND(AVERAGE(D15:D21),3)</f>
        <v>2.607</v>
      </c>
      <c r="E22" s="28">
        <f t="shared" si="0"/>
        <v>0.844</v>
      </c>
      <c r="F22" s="28">
        <f t="shared" si="0"/>
        <v>0.134</v>
      </c>
      <c r="G22" s="28">
        <f t="shared" si="0"/>
        <v>0.139</v>
      </c>
      <c r="H22" s="28">
        <f t="shared" si="0"/>
        <v>0.046</v>
      </c>
      <c r="I22" s="28">
        <f t="shared" si="0"/>
        <v>0.011</v>
      </c>
      <c r="J22" s="28">
        <f t="shared" si="0"/>
        <v>0.666</v>
      </c>
      <c r="K22" s="28">
        <f t="shared" si="0"/>
        <v>0.211</v>
      </c>
      <c r="L22" s="28">
        <f t="shared" si="0"/>
        <v>0.008</v>
      </c>
      <c r="M22" s="28">
        <f t="shared" si="0"/>
        <v>0.012</v>
      </c>
      <c r="N22" s="28">
        <f t="shared" si="0"/>
        <v>0.001</v>
      </c>
      <c r="O22" s="29">
        <v>-14.5</v>
      </c>
      <c r="P22" s="43">
        <f aca="true" t="shared" si="1" ref="P22:U22">AVERAGE(P15:P21)</f>
        <v>34.524</v>
      </c>
      <c r="Q22" s="33">
        <f t="shared" si="1"/>
        <v>0.70538</v>
      </c>
      <c r="R22" s="43">
        <f>AVERAGE(R15:R21)</f>
        <v>49.988</v>
      </c>
      <c r="S22" s="45">
        <f t="shared" si="1"/>
        <v>0</v>
      </c>
      <c r="T22" s="35">
        <f t="shared" si="1"/>
        <v>0</v>
      </c>
      <c r="U22" s="36">
        <f t="shared" si="1"/>
        <v>0.0001</v>
      </c>
      <c r="V22" s="18"/>
      <c r="W22" s="19"/>
    </row>
    <row r="23" spans="2:127" s="15" customFormat="1" ht="51" customHeight="1">
      <c r="B23" s="21" t="s">
        <v>14</v>
      </c>
      <c r="C23" s="30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0"/>
      <c r="T23" s="20"/>
      <c r="U23" s="20"/>
      <c r="V23" s="20"/>
      <c r="W23" s="20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</row>
    <row r="24" spans="2:127" s="1" customFormat="1" ht="27" customHeight="1">
      <c r="B24" s="21" t="s">
        <v>15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</row>
    <row r="25" spans="2:21" s="16" customFormat="1" ht="40.5" customHeight="1">
      <c r="B25" s="56" t="s">
        <v>18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2:127" s="1" customFormat="1" ht="20.25" customHeight="1"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</row>
    <row r="27" spans="2:127" s="1" customFormat="1" ht="3" customHeight="1">
      <c r="B27" s="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</row>
    <row r="28" spans="2:127" s="1" customFormat="1" ht="4.5" customHeight="1" hidden="1">
      <c r="B28" s="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</row>
    <row r="29" spans="2:127" s="1" customFormat="1" ht="42" customHeight="1">
      <c r="B29" s="8"/>
      <c r="C29" s="9"/>
      <c r="D29" s="9"/>
      <c r="E29" s="9"/>
      <c r="F29" s="9"/>
      <c r="G29" s="9"/>
      <c r="H29" s="9"/>
      <c r="I29" s="6"/>
      <c r="J29" s="6"/>
      <c r="K29" s="6"/>
      <c r="L29" s="6"/>
      <c r="M29" s="6"/>
      <c r="N29" s="6"/>
      <c r="O29" s="6"/>
      <c r="P29" s="6"/>
      <c r="Q29" s="6"/>
      <c r="R29" s="6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</row>
    <row r="30" spans="2:141" s="10" customFormat="1" ht="27" customHeight="1">
      <c r="B30" s="26" t="s">
        <v>32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6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</row>
    <row r="31" spans="2:127" s="1" customFormat="1" ht="27.75">
      <c r="B31" s="41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</row>
    <row r="32" spans="2:127" s="1" customFormat="1" ht="3.75" customHeight="1">
      <c r="B32" s="41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</row>
    <row r="33" spans="2:127" s="10" customFormat="1" ht="27.75">
      <c r="B33" s="41" t="s">
        <v>33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</row>
    <row r="34" spans="2:127" s="1" customFormat="1" ht="20.25">
      <c r="B34" s="8"/>
      <c r="C34" s="9"/>
      <c r="D34" s="9"/>
      <c r="E34" s="9"/>
      <c r="F34" s="9"/>
      <c r="G34" s="9"/>
      <c r="H34" s="9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</row>
    <row r="35" spans="2:127" s="1" customFormat="1" ht="20.25">
      <c r="B35" s="8"/>
      <c r="C35" s="9"/>
      <c r="D35" s="9"/>
      <c r="E35" s="9"/>
      <c r="F35" s="9"/>
      <c r="G35" s="9"/>
      <c r="H35" s="9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</row>
    <row r="36" spans="2:127" s="1" customFormat="1" ht="36" customHeight="1" hidden="1"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</row>
    <row r="37" spans="2:127" s="10" customFormat="1" ht="23.25">
      <c r="B37" s="17" t="s">
        <v>20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</row>
    <row r="38" spans="2:127" s="1" customFormat="1" ht="12.75"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</row>
    <row r="39" spans="2:127" s="1" customFormat="1" ht="11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</row>
    <row r="40" spans="2:127" s="1" customFormat="1" ht="11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</row>
    <row r="41" spans="2:127" s="1" customFormat="1" ht="11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</row>
    <row r="42" spans="2:127" s="1" customFormat="1" ht="11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</row>
    <row r="43" spans="2:127" s="1" customFormat="1" ht="11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</row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  <row r="52" s="1" customFormat="1" ht="11.25"/>
  </sheetData>
  <sheetProtection/>
  <mergeCells count="30">
    <mergeCell ref="M12:M14"/>
    <mergeCell ref="B25:U26"/>
    <mergeCell ref="U11:U14"/>
    <mergeCell ref="P13:R13"/>
    <mergeCell ref="P14:R14"/>
    <mergeCell ref="R11:R12"/>
    <mergeCell ref="S11:S14"/>
    <mergeCell ref="T11:T14"/>
    <mergeCell ref="B11:B14"/>
    <mergeCell ref="P11:P12"/>
    <mergeCell ref="F12:F14"/>
    <mergeCell ref="Q11:Q12"/>
    <mergeCell ref="L12:L14"/>
    <mergeCell ref="K12:K14"/>
    <mergeCell ref="G12:G14"/>
    <mergeCell ref="H12:H14"/>
    <mergeCell ref="I12:I14"/>
    <mergeCell ref="J12:J14"/>
    <mergeCell ref="O11:O14"/>
    <mergeCell ref="C11:N11"/>
    <mergeCell ref="N12:N14"/>
    <mergeCell ref="W13:W14"/>
    <mergeCell ref="B4:U4"/>
    <mergeCell ref="B6:U6"/>
    <mergeCell ref="B8:U8"/>
    <mergeCell ref="B9:V9"/>
    <mergeCell ref="V11:V14"/>
    <mergeCell ref="C12:C14"/>
    <mergeCell ref="D12:D14"/>
    <mergeCell ref="E12:E14"/>
  </mergeCells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Шишола Виталия Иосиповна</cp:lastModifiedBy>
  <cp:lastPrinted>2015-04-01T11:17:22Z</cp:lastPrinted>
  <dcterms:modified xsi:type="dcterms:W3CDTF">2015-08-03T09:12:31Z</dcterms:modified>
  <cp:category/>
  <cp:version/>
  <cp:contentType/>
  <cp:contentStatus/>
</cp:coreProperties>
</file>