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5" yWindow="-60" windowWidth="10530" windowHeight="11910"/>
  </bookViews>
  <sheets>
    <sheet name="15-2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2" i="1" l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A15" i="1"/>
  <c r="B15" i="1"/>
  <c r="C15" i="1"/>
  <c r="D15" i="1"/>
  <c r="E15" i="1"/>
  <c r="F15" i="1"/>
  <c r="G15" i="1"/>
  <c r="H15" i="1"/>
  <c r="I15" i="1"/>
  <c r="J15" i="1"/>
  <c r="K15" i="1"/>
  <c r="M15" i="1"/>
  <c r="N15" i="1"/>
  <c r="O15" i="1"/>
</calcChain>
</file>

<file path=xl/sharedStrings.xml><?xml version="1.0" encoding="utf-8"?>
<sst xmlns="http://schemas.openxmlformats.org/spreadsheetml/2006/main" count="33" uniqueCount="31">
  <si>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</si>
  <si>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</si>
  <si>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</si>
  <si>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</si>
  <si>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</si>
  <si>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</si>
  <si>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</si>
  <si>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</si>
  <si>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</si>
  <si>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</si>
  <si>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</si>
  <si>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</si>
  <si>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</si>
  <si>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</si>
  <si>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</si>
  <si>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</si>
  <si>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</si>
  <si>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</si>
  <si>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</si>
  <si>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</si>
  <si>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</si>
  <si>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</si>
  <si>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</si>
  <si>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</si>
  <si>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вузлі обліку газу </t>
    </r>
    <r>
      <rPr>
        <b/>
        <sz val="12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 xml:space="preserve">(газ на с. Піски)   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</si>
  <si>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</si>
  <si>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t>Цех№3 (ШПК+ШДК+ЄДК)за період</t>
  </si>
  <si>
    <t xml:space="preserve"> з 1.05.2015 р. по 31.05.2015 р.</t>
  </si>
  <si>
    <t>відсутн.</t>
  </si>
  <si>
    <t>&lt; 0,0002</t>
  </si>
  <si>
    <t>15-21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</si>
</sst>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14" fontId="8" fillId="0" borderId="12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164" fontId="8" fillId="0" borderId="6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4.05.2014 р.</v>
          </cell>
        </row>
        <row r="225">
          <cell r="D225" t="str">
            <v>5.05.2015 р.</v>
          </cell>
        </row>
        <row r="234">
          <cell r="B234">
            <v>90.143000000000001</v>
          </cell>
          <cell r="C234">
            <v>4.74</v>
          </cell>
          <cell r="D234">
            <v>1.0129999999999999</v>
          </cell>
          <cell r="E234">
            <v>0.16500000000000001</v>
          </cell>
          <cell r="F234">
            <v>0.105</v>
          </cell>
          <cell r="G234">
            <v>2.8000000000000001E-2</v>
          </cell>
          <cell r="H234">
            <v>4.2000000000000003E-2</v>
          </cell>
          <cell r="I234">
            <v>7.0000000000000001E-3</v>
          </cell>
          <cell r="J234">
            <v>4.3999999999999997E-2</v>
          </cell>
          <cell r="K234">
            <v>1.5780000000000001</v>
          </cell>
          <cell r="L234">
            <v>2.13</v>
          </cell>
          <cell r="M234">
            <v>5.0000000000000001E-3</v>
          </cell>
        </row>
        <row r="238">
          <cell r="M238">
            <v>0.75</v>
          </cell>
        </row>
        <row r="239">
          <cell r="M239">
            <v>8197</v>
          </cell>
        </row>
        <row r="240">
          <cell r="M240">
            <v>11514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11.05.2015р.</v>
          </cell>
        </row>
        <row r="225">
          <cell r="D225" t="str">
            <v>12.05.2015р.</v>
          </cell>
        </row>
        <row r="234">
          <cell r="B234">
            <v>90.144999999999996</v>
          </cell>
          <cell r="C234">
            <v>4.7069999999999999</v>
          </cell>
          <cell r="D234">
            <v>1.0469999999999999</v>
          </cell>
          <cell r="E234">
            <v>0.16300000000000001</v>
          </cell>
          <cell r="F234">
            <v>0.104</v>
          </cell>
          <cell r="G234">
            <v>3.1E-2</v>
          </cell>
          <cell r="H234">
            <v>4.2000000000000003E-2</v>
          </cell>
          <cell r="I234">
            <v>5.0000000000000001E-3</v>
          </cell>
          <cell r="J234">
            <v>6.8000000000000005E-2</v>
          </cell>
          <cell r="K234">
            <v>1.581</v>
          </cell>
          <cell r="L234">
            <v>2.1019999999999999</v>
          </cell>
          <cell r="M234">
            <v>5.0000000000000001E-3</v>
          </cell>
        </row>
        <row r="238">
          <cell r="M238">
            <v>0.75</v>
          </cell>
        </row>
        <row r="239">
          <cell r="M239">
            <v>8208</v>
          </cell>
        </row>
        <row r="240">
          <cell r="M240">
            <v>11525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18.052015р.</v>
          </cell>
        </row>
        <row r="225">
          <cell r="D225" t="str">
            <v>18.05.2015р.</v>
          </cell>
        </row>
        <row r="234">
          <cell r="B234">
            <v>90.447999999999993</v>
          </cell>
          <cell r="C234">
            <v>4.7240000000000002</v>
          </cell>
          <cell r="D234">
            <v>1.1240000000000001</v>
          </cell>
          <cell r="E234">
            <v>0.191</v>
          </cell>
          <cell r="F234">
            <v>0.121</v>
          </cell>
          <cell r="G234">
            <v>4.7E-2</v>
          </cell>
          <cell r="H234">
            <v>5.1999999999999998E-2</v>
          </cell>
          <cell r="I234">
            <v>4.0000000000000001E-3</v>
          </cell>
          <cell r="J234">
            <v>7.8E-2</v>
          </cell>
          <cell r="K234">
            <v>1.6850000000000001</v>
          </cell>
          <cell r="L234">
            <v>1.522</v>
          </cell>
          <cell r="M234">
            <v>4.0000000000000001E-3</v>
          </cell>
        </row>
        <row r="238">
          <cell r="M238">
            <v>0.746</v>
          </cell>
        </row>
        <row r="239">
          <cell r="M239">
            <v>8276</v>
          </cell>
        </row>
        <row r="240">
          <cell r="M240">
            <v>11646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25.05.2015 р.</v>
          </cell>
        </row>
        <row r="225">
          <cell r="D225" t="str">
            <v>25.05.2015 р.</v>
          </cell>
        </row>
        <row r="234">
          <cell r="B234">
            <v>90.48</v>
          </cell>
          <cell r="C234">
            <v>4.7510000000000003</v>
          </cell>
          <cell r="D234">
            <v>1.0389999999999999</v>
          </cell>
          <cell r="E234">
            <v>0.17</v>
          </cell>
          <cell r="F234">
            <v>0.111</v>
          </cell>
          <cell r="G234">
            <v>0.04</v>
          </cell>
          <cell r="H234">
            <v>4.5999999999999999E-2</v>
          </cell>
          <cell r="I234">
            <v>4.0000000000000001E-3</v>
          </cell>
          <cell r="J234">
            <v>7.1999999999999995E-2</v>
          </cell>
          <cell r="K234">
            <v>1.706</v>
          </cell>
          <cell r="L234">
            <v>1.5680000000000001</v>
          </cell>
          <cell r="M234">
            <v>1.2999999999999999E-2</v>
          </cell>
        </row>
        <row r="238">
          <cell r="M238">
            <v>0.745</v>
          </cell>
        </row>
        <row r="239">
          <cell r="M239">
            <v>8250</v>
          </cell>
        </row>
        <row r="240">
          <cell r="M240">
            <v>11620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J32" sqref="J32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 t="s">
        <v>30</v>
      </c>
      <c r="P1" s="47"/>
      <c r="Q1" s="47"/>
      <c r="R1" s="14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48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49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50" t="s">
        <v>27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39" t="s">
        <v>0</v>
      </c>
      <c r="B9" s="36" t="s">
        <v>20</v>
      </c>
      <c r="C9" s="37"/>
      <c r="D9" s="37"/>
      <c r="E9" s="37"/>
      <c r="F9" s="37"/>
      <c r="G9" s="37"/>
      <c r="H9" s="37"/>
      <c r="I9" s="37"/>
      <c r="J9" s="37"/>
      <c r="K9" s="38"/>
      <c r="L9" s="41" t="s">
        <v>15</v>
      </c>
      <c r="M9" s="42" t="s">
        <v>21</v>
      </c>
      <c r="N9" s="42" t="s">
        <v>22</v>
      </c>
      <c r="O9" s="42" t="s">
        <v>23</v>
      </c>
      <c r="P9" s="41" t="s">
        <v>16</v>
      </c>
      <c r="Q9" s="41" t="s">
        <v>17</v>
      </c>
      <c r="R9" s="44" t="s">
        <v>18</v>
      </c>
      <c r="S9" s="3"/>
      <c r="T9" s="3"/>
    </row>
    <row r="10" spans="1:20" ht="57" customHeight="1" x14ac:dyDescent="0.25">
      <c r="A10" s="40"/>
      <c r="B10" s="32" t="s">
        <v>1</v>
      </c>
      <c r="C10" s="32" t="s">
        <v>2</v>
      </c>
      <c r="D10" s="32" t="s">
        <v>3</v>
      </c>
      <c r="E10" s="32" t="s">
        <v>4</v>
      </c>
      <c r="F10" s="32" t="s">
        <v>5</v>
      </c>
      <c r="G10" s="32" t="s">
        <v>6</v>
      </c>
      <c r="H10" s="32" t="s">
        <v>7</v>
      </c>
      <c r="I10" s="32" t="s">
        <v>8</v>
      </c>
      <c r="J10" s="32" t="s">
        <v>9</v>
      </c>
      <c r="K10" s="32" t="s">
        <v>10</v>
      </c>
      <c r="L10" s="33"/>
      <c r="M10" s="43"/>
      <c r="N10" s="43"/>
      <c r="O10" s="43"/>
      <c r="P10" s="33"/>
      <c r="Q10" s="33"/>
      <c r="R10" s="45"/>
      <c r="S10" s="3"/>
      <c r="T10" s="3"/>
    </row>
    <row r="11" spans="1:20" ht="27" customHeight="1" thickBot="1" x14ac:dyDescent="0.3">
      <c r="A11" s="40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9" t="s">
        <v>19</v>
      </c>
      <c r="N11" s="30"/>
      <c r="O11" s="31"/>
      <c r="P11" s="33"/>
      <c r="Q11" s="33"/>
      <c r="R11" s="45"/>
      <c r="S11" s="3"/>
      <c r="T11" s="3"/>
    </row>
    <row r="12" spans="1:20" ht="21" customHeight="1" x14ac:dyDescent="0.25">
      <c r="A12" s="5" t="str">
        <f>[1]Лист1!$D$225</f>
        <v>5.05.2015 р.</v>
      </c>
      <c r="B12" s="15">
        <f>[1]Лист1!$B$234</f>
        <v>90.143000000000001</v>
      </c>
      <c r="C12" s="15">
        <f>[1]Лист1!$C$234</f>
        <v>4.74</v>
      </c>
      <c r="D12" s="15">
        <f>[1]Лист1!$D$234</f>
        <v>1.0129999999999999</v>
      </c>
      <c r="E12" s="15">
        <f>[1]Лист1!$F$234</f>
        <v>0.105</v>
      </c>
      <c r="F12" s="15">
        <f>[1]Лист1!$E$234</f>
        <v>0.16500000000000001</v>
      </c>
      <c r="G12" s="15">
        <f>SUM([1]Лист1!$G$234:$I$234)</f>
        <v>7.7000000000000013E-2</v>
      </c>
      <c r="H12" s="15">
        <f>[1]Лист1!$J$234</f>
        <v>4.3999999999999997E-2</v>
      </c>
      <c r="I12" s="15">
        <f>[1]Лист1!$K$234</f>
        <v>1.5780000000000001</v>
      </c>
      <c r="J12" s="15">
        <f>[1]Лист1!$L$234</f>
        <v>2.13</v>
      </c>
      <c r="K12" s="15">
        <f>[1]Лист1!$M$234</f>
        <v>5.0000000000000001E-3</v>
      </c>
      <c r="L12" s="18">
        <v>-10.199999999999999</v>
      </c>
      <c r="M12" s="15">
        <f>[1]Лист1!$M$238</f>
        <v>0.75</v>
      </c>
      <c r="N12" s="22">
        <f>[1]Лист1!$M$239</f>
        <v>8197</v>
      </c>
      <c r="O12" s="22">
        <f>[1]Лист1!$M$240</f>
        <v>11514</v>
      </c>
      <c r="P12" s="22" t="s">
        <v>28</v>
      </c>
      <c r="Q12" s="22">
        <v>1.6999999999999999E-3</v>
      </c>
      <c r="R12" s="23" t="s">
        <v>29</v>
      </c>
      <c r="S12" s="3"/>
      <c r="T12" s="3"/>
    </row>
    <row r="13" spans="1:20" ht="21" customHeight="1" x14ac:dyDescent="0.25">
      <c r="A13" s="6" t="str">
        <f>[2]Лист1!$D$225</f>
        <v>12.05.2015р.</v>
      </c>
      <c r="B13" s="16">
        <f>[2]Лист1!$B$234</f>
        <v>90.144999999999996</v>
      </c>
      <c r="C13" s="16">
        <f>[2]Лист1!$C$234</f>
        <v>4.7069999999999999</v>
      </c>
      <c r="D13" s="16">
        <f>[2]Лист1!$D$234</f>
        <v>1.0469999999999999</v>
      </c>
      <c r="E13" s="16">
        <f>[2]Лист1!$F$234</f>
        <v>0.104</v>
      </c>
      <c r="F13" s="16">
        <f>[2]Лист1!$E$234</f>
        <v>0.16300000000000001</v>
      </c>
      <c r="G13" s="16">
        <f>SUM([2]Лист1!$G$234:$I$234)</f>
        <v>7.8000000000000014E-2</v>
      </c>
      <c r="H13" s="16">
        <f>[2]Лист1!$J$234</f>
        <v>6.8000000000000005E-2</v>
      </c>
      <c r="I13" s="16">
        <f>[2]Лист1!$K$234</f>
        <v>1.581</v>
      </c>
      <c r="J13" s="16">
        <f>[2]Лист1!$L$234</f>
        <v>2.1019999999999999</v>
      </c>
      <c r="K13" s="16">
        <f>[2]Лист1!$M$234</f>
        <v>5.0000000000000001E-3</v>
      </c>
      <c r="L13" s="19">
        <v>-11.7</v>
      </c>
      <c r="M13" s="16">
        <f>[2]Лист1!$M$238</f>
        <v>0.75</v>
      </c>
      <c r="N13" s="21">
        <f>[2]Лист1!$M$239</f>
        <v>8208</v>
      </c>
      <c r="O13" s="21">
        <f>[2]Лист1!$M$240</f>
        <v>11525</v>
      </c>
      <c r="P13" s="25"/>
      <c r="Q13" s="25"/>
      <c r="R13" s="26"/>
      <c r="S13" s="3"/>
      <c r="T13" s="3"/>
    </row>
    <row r="14" spans="1:20" ht="21" customHeight="1" x14ac:dyDescent="0.25">
      <c r="A14" s="6" t="str">
        <f>[3]Лист1!$D$225</f>
        <v>18.05.2015р.</v>
      </c>
      <c r="B14" s="16">
        <f>[3]Лист1!$B$234</f>
        <v>90.447999999999993</v>
      </c>
      <c r="C14" s="16">
        <f>[3]Лист1!$C$234</f>
        <v>4.7240000000000002</v>
      </c>
      <c r="D14" s="16">
        <f>[3]Лист1!$D$234</f>
        <v>1.1240000000000001</v>
      </c>
      <c r="E14" s="16">
        <f>[3]Лист1!$F$234</f>
        <v>0.121</v>
      </c>
      <c r="F14" s="16">
        <f>[3]Лист1!$E$234</f>
        <v>0.191</v>
      </c>
      <c r="G14" s="16">
        <f>SUM([3]Лист1!$G$234:$I$234)</f>
        <v>0.10300000000000001</v>
      </c>
      <c r="H14" s="16">
        <f>[3]Лист1!$J$234</f>
        <v>7.8E-2</v>
      </c>
      <c r="I14" s="16">
        <f>[3]Лист1!$K$234</f>
        <v>1.6850000000000001</v>
      </c>
      <c r="J14" s="16">
        <f>[3]Лист1!$L$234</f>
        <v>1.522</v>
      </c>
      <c r="K14" s="16">
        <f>[3]Лист1!$M$234</f>
        <v>4.0000000000000001E-3</v>
      </c>
      <c r="L14" s="19">
        <v>-10.4</v>
      </c>
      <c r="M14" s="16">
        <f>[3]Лист1!$M$238</f>
        <v>0.746</v>
      </c>
      <c r="N14" s="21">
        <f>[3]Лист1!$M$239</f>
        <v>8276</v>
      </c>
      <c r="O14" s="21">
        <f>[3]Лист1!$M$240</f>
        <v>11646</v>
      </c>
      <c r="P14" s="25"/>
      <c r="Q14" s="25"/>
      <c r="R14" s="26"/>
      <c r="S14" s="3"/>
      <c r="T14" s="3"/>
    </row>
    <row r="15" spans="1:20" ht="21" customHeight="1" thickBot="1" x14ac:dyDescent="0.3">
      <c r="A15" s="7" t="str">
        <f>[4]Лист1!$D$225</f>
        <v>25.05.2015 р.</v>
      </c>
      <c r="B15" s="17">
        <f>[4]Лист1!$B$234</f>
        <v>90.48</v>
      </c>
      <c r="C15" s="17">
        <f>[4]Лист1!$C$234</f>
        <v>4.7510000000000003</v>
      </c>
      <c r="D15" s="17">
        <f>[4]Лист1!$D$234</f>
        <v>1.0389999999999999</v>
      </c>
      <c r="E15" s="17">
        <f>[4]Лист1!$F$234</f>
        <v>0.111</v>
      </c>
      <c r="F15" s="17">
        <f>[4]Лист1!$E$234</f>
        <v>0.17</v>
      </c>
      <c r="G15" s="17">
        <f>SUM([4]Лист1!$G$234:$I$234)</f>
        <v>0.09</v>
      </c>
      <c r="H15" s="17">
        <f>[4]Лист1!$J$234</f>
        <v>7.1999999999999995E-2</v>
      </c>
      <c r="I15" s="17">
        <f>[4]Лист1!$K$234</f>
        <v>1.706</v>
      </c>
      <c r="J15" s="17">
        <f>[4]Лист1!$L$234</f>
        <v>1.5680000000000001</v>
      </c>
      <c r="K15" s="17">
        <f>[4]Лист1!$M$234</f>
        <v>1.2999999999999999E-2</v>
      </c>
      <c r="L15" s="20">
        <v>-8.3000000000000007</v>
      </c>
      <c r="M15" s="17">
        <f>[4]Лист1!$M$238</f>
        <v>0.745</v>
      </c>
      <c r="N15" s="24">
        <f>[4]Лист1!$M$239</f>
        <v>8250</v>
      </c>
      <c r="O15" s="24">
        <f>[4]Лист1!$M$240</f>
        <v>11620</v>
      </c>
      <c r="P15" s="27"/>
      <c r="Q15" s="27"/>
      <c r="R15" s="28"/>
      <c r="S15" s="3"/>
      <c r="T15" s="3"/>
    </row>
    <row r="16" spans="1:20" ht="13.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3"/>
      <c r="T16" s="3"/>
    </row>
    <row r="17" spans="1:20" ht="13.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"/>
      <c r="T17" s="3"/>
    </row>
    <row r="18" spans="1:20" ht="6.75" customHeight="1" x14ac:dyDescent="0.25"/>
    <row r="19" spans="1:20" ht="16.5" customHeight="1" x14ac:dyDescent="0.25">
      <c r="A19" s="34" t="s">
        <v>11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20" ht="10.5" customHeight="1" x14ac:dyDescent="0.25">
      <c r="K20" s="9" t="s">
        <v>12</v>
      </c>
      <c r="N20" s="10" t="s">
        <v>13</v>
      </c>
      <c r="O20" s="11"/>
    </row>
    <row r="21" spans="1:20" ht="10.5" customHeight="1" x14ac:dyDescent="0.25">
      <c r="M21" s="12"/>
      <c r="N21" s="12"/>
      <c r="O21" s="11"/>
      <c r="P21" s="13"/>
    </row>
    <row r="22" spans="1:20" x14ac:dyDescent="0.25">
      <c r="A22" s="35" t="s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20" x14ac:dyDescent="0.25">
      <c r="K23" s="9" t="s">
        <v>12</v>
      </c>
      <c r="N23" s="10" t="s">
        <v>13</v>
      </c>
    </row>
  </sheetData>
  <mergeCells count="27">
    <mergeCell ref="A1:N1"/>
    <mergeCell ref="O1:Q1"/>
    <mergeCell ref="A3:R3"/>
    <mergeCell ref="A5:R5"/>
    <mergeCell ref="A7:R7"/>
    <mergeCell ref="A19:R19"/>
    <mergeCell ref="A22:R22"/>
    <mergeCell ref="B9:K9"/>
    <mergeCell ref="A9:A11"/>
    <mergeCell ref="L9:L11"/>
    <mergeCell ref="M9:M10"/>
    <mergeCell ref="N9:N10"/>
    <mergeCell ref="O9:O10"/>
    <mergeCell ref="P9:P11"/>
    <mergeCell ref="Q9:Q11"/>
    <mergeCell ref="R9:R11"/>
    <mergeCell ref="B10:B11"/>
    <mergeCell ref="C10:C11"/>
    <mergeCell ref="D10:D11"/>
    <mergeCell ref="E10:E11"/>
    <mergeCell ref="F10:F11"/>
    <mergeCell ref="M11:O11"/>
    <mergeCell ref="G10:G11"/>
    <mergeCell ref="H10:H11"/>
    <mergeCell ref="I10:I11"/>
    <mergeCell ref="J10:J11"/>
    <mergeCell ref="K10:K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15-21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2015-06-03T07:44:52Z</dcterms:modified>
</cp:coreProperties>
</file>