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8565" yWindow="360" windowWidth="8520" windowHeight="12015"/>
  </bookViews>
  <sheets>
    <sheet name="Лист1" sheetId="1" r:id="rId1"/>
    <sheet name="Лист2" sheetId="2" r:id="rId2"/>
    <sheet name="Лист3" sheetId="3" r:id="rId3"/>
  </sheets>
  <externalReferences>
    <externalReference r:id="rId4"/>
    <externalReference r:id="rId5"/>
    <externalReference r:id="rId6"/>
    <externalReference r:id="rId7"/>
  </externalReferences>
  <calcPr calcId="145621"/>
</workbook>
</file>

<file path=xl/calcChain.xml><?xml version="1.0" encoding="utf-8"?>
<calcChain xmlns="http://schemas.openxmlformats.org/spreadsheetml/2006/main">
  <c r="O15" i="1" l="1"/>
  <c r="N15" i="1"/>
  <c r="M15" i="1"/>
  <c r="K15" i="1"/>
  <c r="J15" i="1"/>
  <c r="I15" i="1"/>
  <c r="H15" i="1"/>
  <c r="G15" i="1"/>
  <c r="F15" i="1"/>
  <c r="E15" i="1"/>
  <c r="D15" i="1"/>
  <c r="C15" i="1"/>
  <c r="B15" i="1"/>
  <c r="A15" i="1"/>
  <c r="O14" i="1"/>
  <c r="N14" i="1"/>
  <c r="M14" i="1"/>
  <c r="K14" i="1"/>
  <c r="J14" i="1"/>
  <c r="I14" i="1"/>
  <c r="H14" i="1"/>
  <c r="G14" i="1"/>
  <c r="F14" i="1"/>
  <c r="E14" i="1"/>
  <c r="D14" i="1"/>
  <c r="C14" i="1"/>
  <c r="B14" i="1"/>
  <c r="A14" i="1"/>
  <c r="O13" i="1"/>
  <c r="N13" i="1"/>
  <c r="M13" i="1"/>
  <c r="K13" i="1"/>
  <c r="J13" i="1"/>
  <c r="I13" i="1"/>
  <c r="H13" i="1"/>
  <c r="G13" i="1"/>
  <c r="F13" i="1"/>
  <c r="E13" i="1"/>
  <c r="D13" i="1"/>
  <c r="C13" i="1"/>
  <c r="B13" i="1"/>
  <c r="A13" i="1"/>
  <c r="A12" i="1"/>
  <c r="O12" i="1"/>
  <c r="N12" i="1"/>
  <c r="M12" i="1"/>
  <c r="K12" i="1"/>
  <c r="J12" i="1"/>
  <c r="I12" i="1"/>
  <c r="H12" i="1"/>
  <c r="G12" i="1"/>
  <c r="F12" i="1"/>
  <c r="E12" i="1"/>
  <c r="D12" i="1"/>
  <c r="C12" i="1"/>
  <c r="B12" i="1"/>
</calcChain>
</file>

<file path=xl/sharedStrings.xml><?xml version="1.0" encoding="utf-8"?>
<sst xmlns="http://schemas.openxmlformats.org/spreadsheetml/2006/main" count="34" uniqueCount="31">
  <si>
    <t>Число місяця</t>
  </si>
  <si>
    <t>метан</t>
  </si>
  <si>
    <t>етан</t>
  </si>
  <si>
    <t>пропан</t>
  </si>
  <si>
    <t>ізо-бутан</t>
  </si>
  <si>
    <t>н-бутан</t>
  </si>
  <si>
    <t>пентани</t>
  </si>
  <si>
    <t>гексани та вищі</t>
  </si>
  <si>
    <t>азот</t>
  </si>
  <si>
    <t>діоксид вуглецю</t>
  </si>
  <si>
    <t>кисень</t>
  </si>
  <si>
    <t xml:space="preserve">                                           Головний інженер    Лубенського ЛВУМГ  Сирота В.П.       ______________________           ___________________</t>
  </si>
  <si>
    <t>підпис</t>
  </si>
  <si>
    <t>дата</t>
  </si>
  <si>
    <r>
      <t xml:space="preserve">переданого </t>
    </r>
    <r>
      <rPr>
        <b/>
        <sz val="12"/>
        <color theme="1"/>
        <rFont val="Calibri"/>
        <family val="2"/>
        <charset val="204"/>
        <scheme val="minor"/>
      </rPr>
      <t>Лубенським ЛВУ МГ</t>
    </r>
    <r>
      <rPr>
        <sz val="12"/>
        <color theme="1"/>
        <rFont val="Calibri"/>
        <family val="2"/>
        <scheme val="minor"/>
      </rPr>
      <t xml:space="preserve"> та прийнятим </t>
    </r>
    <r>
      <rPr>
        <b/>
        <sz val="12"/>
        <color theme="1"/>
        <rFont val="Calibri"/>
        <family val="2"/>
        <charset val="204"/>
        <scheme val="minor"/>
      </rPr>
      <t>ПАТ "Лубнигаз"</t>
    </r>
    <r>
      <rPr>
        <sz val="12"/>
        <color theme="1"/>
        <rFont val="Calibri"/>
        <family val="2"/>
        <scheme val="minor"/>
      </rPr>
      <t xml:space="preserve">  на  </t>
    </r>
    <r>
      <rPr>
        <b/>
        <sz val="12"/>
        <color theme="1"/>
        <rFont val="Calibri"/>
        <family val="2"/>
        <scheme val="minor"/>
      </rPr>
      <t xml:space="preserve">ГРС Вишневе </t>
    </r>
    <r>
      <rPr>
        <sz val="12"/>
        <color theme="1"/>
        <rFont val="Calibri"/>
        <family val="2"/>
        <scheme val="minor"/>
      </rPr>
      <t xml:space="preserve"> </t>
    </r>
  </si>
  <si>
    <t xml:space="preserve">        Завідувач ВХАЛ Лубенського ПМ Лубенського ЛВУМГ  Федченко Л.Д.        _______________________         __________________</t>
  </si>
  <si>
    <r>
      <t xml:space="preserve">Точка роси вологи (Р=4МПа),                                                         </t>
    </r>
    <r>
      <rPr>
        <vertAlign val="superscript"/>
        <sz val="10"/>
        <color theme="1"/>
        <rFont val="Calibri"/>
        <family val="2"/>
        <charset val="204"/>
        <scheme val="minor"/>
      </rPr>
      <t>о</t>
    </r>
    <r>
      <rPr>
        <sz val="10"/>
        <color theme="1"/>
        <rFont val="Calibri"/>
        <family val="2"/>
        <charset val="204"/>
        <scheme val="minor"/>
      </rPr>
      <t>С</t>
    </r>
  </si>
  <si>
    <t xml:space="preserve"> з 1.04.2015 р. по 30.04.2015 р.</t>
  </si>
  <si>
    <t>по газопроводу  Гнідинці-Шебелинка-Полтава-Київ (ШПК)  за період</t>
  </si>
  <si>
    <r>
      <t>Маса механічних домішок,                                                          г/м</t>
    </r>
    <r>
      <rPr>
        <vertAlign val="superscript"/>
        <sz val="10"/>
        <color theme="1"/>
        <rFont val="Calibri"/>
        <family val="2"/>
        <charset val="204"/>
        <scheme val="minor"/>
      </rPr>
      <t>3</t>
    </r>
  </si>
  <si>
    <r>
      <t>Масова концентрація сірководню,                                                            г/м</t>
    </r>
    <r>
      <rPr>
        <vertAlign val="superscript"/>
        <sz val="10"/>
        <color theme="1"/>
        <rFont val="Calibri"/>
        <family val="2"/>
        <charset val="204"/>
        <scheme val="minor"/>
      </rPr>
      <t>3</t>
    </r>
  </si>
  <si>
    <r>
      <t>Масова концентрація меркаптанової сірки, г/м</t>
    </r>
    <r>
      <rPr>
        <vertAlign val="superscript"/>
        <sz val="10"/>
        <color theme="1"/>
        <rFont val="Calibri"/>
        <family val="2"/>
        <charset val="204"/>
        <scheme val="minor"/>
      </rPr>
      <t>3</t>
    </r>
  </si>
  <si>
    <r>
      <t>при 20</t>
    </r>
    <r>
      <rPr>
        <vertAlign val="superscript"/>
        <sz val="10"/>
        <color theme="1"/>
        <rFont val="Calibri"/>
        <family val="2"/>
        <charset val="204"/>
        <scheme val="minor"/>
      </rPr>
      <t>о</t>
    </r>
    <r>
      <rPr>
        <sz val="10"/>
        <color theme="1"/>
        <rFont val="Calibri"/>
        <family val="2"/>
        <charset val="204"/>
        <scheme val="minor"/>
      </rPr>
      <t>С,                                            101,325 кПа</t>
    </r>
  </si>
  <si>
    <t>Компонентний склад,     об%</t>
  </si>
  <si>
    <r>
      <t>Густина,                           кг/м</t>
    </r>
    <r>
      <rPr>
        <vertAlign val="superscript"/>
        <sz val="10"/>
        <color theme="1"/>
        <rFont val="Calibri"/>
        <family val="2"/>
        <charset val="204"/>
        <scheme val="minor"/>
      </rPr>
      <t>3</t>
    </r>
  </si>
  <si>
    <r>
      <t>Теплота  згоряння нижча,                                    ккал/м</t>
    </r>
    <r>
      <rPr>
        <vertAlign val="superscript"/>
        <sz val="10"/>
        <color theme="1"/>
        <rFont val="Calibri"/>
        <family val="2"/>
        <charset val="204"/>
        <scheme val="minor"/>
      </rPr>
      <t>3</t>
    </r>
  </si>
  <si>
    <r>
      <t>Число Воббе вище,                                      ккал/м</t>
    </r>
    <r>
      <rPr>
        <vertAlign val="superscript"/>
        <sz val="10"/>
        <color theme="1"/>
        <rFont val="Calibri"/>
        <family val="2"/>
        <charset val="204"/>
        <scheme val="minor"/>
      </rPr>
      <t>3</t>
    </r>
  </si>
  <si>
    <t>-</t>
  </si>
  <si>
    <t>відсутн.</t>
  </si>
  <si>
    <t>15-</t>
  </si>
  <si>
    <r>
      <rPr>
        <sz val="12"/>
        <color theme="1"/>
        <rFont val="Calibri"/>
        <family val="2"/>
        <charset val="204"/>
        <scheme val="minor"/>
      </rPr>
      <t xml:space="preserve"> </t>
    </r>
    <r>
      <rPr>
        <sz val="14"/>
        <color theme="1"/>
        <rFont val="Calibri"/>
        <family val="2"/>
        <charset val="204"/>
        <scheme val="minor"/>
      </rPr>
      <t xml:space="preserve">  </t>
    </r>
    <r>
      <rPr>
        <b/>
        <sz val="14"/>
        <color theme="1"/>
        <rFont val="Calibri"/>
        <family val="2"/>
        <charset val="204"/>
        <scheme val="minor"/>
      </rPr>
      <t>Паспорт фізико-хімічних показників природного газу №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</si>
</sst>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2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vertAlign val="superscript"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/>
    <xf numFmtId="0" fontId="0" fillId="0" borderId="0" xfId="0" applyAlignment="1"/>
    <xf numFmtId="0" fontId="0" fillId="0" borderId="0" xfId="0" applyFill="1"/>
    <xf numFmtId="0" fontId="10" fillId="0" borderId="0" xfId="0" applyFont="1" applyFill="1" applyAlignment="1"/>
    <xf numFmtId="0" fontId="10" fillId="0" borderId="0" xfId="0" applyFont="1" applyFill="1" applyAlignment="1">
      <alignment horizontal="center"/>
    </xf>
    <xf numFmtId="0" fontId="11" fillId="0" borderId="0" xfId="0" applyFont="1" applyFill="1" applyAlignment="1"/>
    <xf numFmtId="0" fontId="10" fillId="0" borderId="0" xfId="0" applyFont="1" applyFill="1" applyAlignment="1">
      <alignment horizontal="left"/>
    </xf>
    <xf numFmtId="0" fontId="11" fillId="0" borderId="0" xfId="0" applyFont="1" applyFill="1" applyAlignment="1">
      <alignment horizontal="center"/>
    </xf>
    <xf numFmtId="14" fontId="9" fillId="0" borderId="14" xfId="0" applyNumberFormat="1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14" fontId="9" fillId="0" borderId="15" xfId="0" applyNumberFormat="1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14" fontId="9" fillId="0" borderId="17" xfId="0" applyNumberFormat="1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1" fillId="0" borderId="0" xfId="0" applyFont="1" applyAlignment="1"/>
    <xf numFmtId="164" fontId="9" fillId="0" borderId="6" xfId="0" applyNumberFormat="1" applyFont="1" applyFill="1" applyBorder="1" applyAlignment="1">
      <alignment horizontal="center" vertical="center" wrapText="1"/>
    </xf>
    <xf numFmtId="164" fontId="9" fillId="0" borderId="16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textRotation="90" wrapText="1"/>
    </xf>
    <xf numFmtId="0" fontId="7" fillId="0" borderId="10" xfId="0" applyFont="1" applyBorder="1" applyAlignment="1">
      <alignment horizontal="center" vertical="center" textRotation="90" wrapText="1"/>
    </xf>
    <xf numFmtId="0" fontId="7" fillId="0" borderId="20" xfId="0" applyFont="1" applyBorder="1" applyAlignment="1">
      <alignment horizontal="center" vertical="center" textRotation="90" wrapText="1"/>
    </xf>
    <xf numFmtId="0" fontId="7" fillId="0" borderId="16" xfId="0" applyFont="1" applyBorder="1" applyAlignment="1">
      <alignment horizontal="center" vertical="center" textRotation="90" wrapText="1"/>
    </xf>
    <xf numFmtId="0" fontId="7" fillId="0" borderId="7" xfId="0" applyFont="1" applyBorder="1" applyAlignment="1">
      <alignment horizontal="center" vertical="center" textRotation="90" wrapText="1"/>
    </xf>
    <xf numFmtId="0" fontId="7" fillId="0" borderId="13" xfId="0" applyFont="1" applyBorder="1" applyAlignment="1">
      <alignment horizontal="center" vertical="center" textRotation="90" wrapText="1"/>
    </xf>
    <xf numFmtId="0" fontId="7" fillId="0" borderId="21" xfId="0" applyFont="1" applyBorder="1" applyAlignment="1">
      <alignment horizontal="center" vertical="center" textRotation="90" wrapText="1"/>
    </xf>
    <xf numFmtId="0" fontId="7" fillId="0" borderId="9" xfId="0" applyFont="1" applyBorder="1" applyAlignment="1">
      <alignment horizontal="center" vertical="center" textRotation="90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49" fontId="3" fillId="0" borderId="0" xfId="0" applyNumberFormat="1" applyFont="1" applyAlignment="1">
      <alignment horizontal="left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2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1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yabchich-yb/Desktop/&#1055;&#1056;&#1054;&#1058;&#1054;&#1050;&#1054;&#1051;&#1067;%20&#1050;&#1040;&#1063;&#1045;&#1057;&#1058;&#1042;&#1040;%204%20&#1053;&#1045;&#1044;&#1045;&#1051;&#1048;/&#1055;&#1088;&#1086;&#1090;&#1086;&#1082;&#1086;&#1083;&#1099;%201/&#1055;&#1040;&#1058;%20&#1051;&#1091;&#1073;&#1085;&#1080;&#1075;&#1072;&#1079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yabchich-yb/Desktop/&#1055;&#1056;&#1054;&#1058;&#1054;&#1050;&#1054;&#1051;&#1067;%20&#1050;&#1040;&#1063;&#1045;&#1057;&#1058;&#1042;&#1040;%204%20&#1053;&#1045;&#1044;&#1045;&#1051;&#1048;/&#1055;&#1088;&#1086;&#1090;&#1086;&#1082;&#1086;&#1083;&#1099;%202/&#1055;&#1040;&#1058;%20&#1051;&#1091;&#1073;&#1085;&#1080;&#1075;&#1072;&#1079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yabchich-yb/Desktop/&#1055;&#1056;&#1054;&#1058;&#1054;&#1050;&#1054;&#1051;&#1067;%20&#1050;&#1040;&#1063;&#1045;&#1057;&#1058;&#1042;&#1040;%204%20&#1053;&#1045;&#1044;&#1045;&#1051;&#1048;/&#1055;&#1088;&#1086;&#1090;&#1086;&#1082;&#1086;&#1083;&#1099;%203/&#1055;&#1040;&#1058;%20&#1051;&#1091;&#1073;&#1085;&#1080;&#1075;&#1072;&#1079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yabchich-yb/Desktop/&#1055;&#1056;&#1054;&#1058;&#1054;&#1050;&#1054;&#1051;&#1067;%20&#1050;&#1040;&#1063;&#1045;&#1057;&#1058;&#1042;&#1040;%204%20&#1053;&#1045;&#1044;&#1045;&#1051;&#1048;/&#1055;&#1088;&#1086;&#1090;&#1086;&#1082;&#1086;&#1083;&#1099;%204/&#1055;&#1040;&#1058;%20&#1051;&#1091;&#1073;&#1085;&#1080;&#1075;&#1072;&#107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17">
          <cell r="D17" t="str">
            <v>06.04.2015р.</v>
          </cell>
        </row>
        <row r="26">
          <cell r="B26">
            <v>74.808999999999997</v>
          </cell>
          <cell r="C26">
            <v>12.856999999999999</v>
          </cell>
          <cell r="D26">
            <v>3.2160000000000002</v>
          </cell>
          <cell r="E26">
            <v>0.54</v>
          </cell>
          <cell r="F26">
            <v>0.24099999999999999</v>
          </cell>
          <cell r="G26">
            <v>0.08</v>
          </cell>
          <cell r="H26">
            <v>9.7000000000000003E-2</v>
          </cell>
          <cell r="I26">
            <v>0</v>
          </cell>
          <cell r="J26">
            <v>0.03</v>
          </cell>
          <cell r="K26">
            <v>5.9889999999999999</v>
          </cell>
          <cell r="L26">
            <v>2.1320000000000001</v>
          </cell>
          <cell r="M26">
            <v>8.9999999999999993E-3</v>
          </cell>
        </row>
        <row r="30">
          <cell r="M30">
            <v>0.85699999999999998</v>
          </cell>
        </row>
        <row r="31">
          <cell r="M31">
            <v>8748</v>
          </cell>
        </row>
        <row r="32">
          <cell r="M32">
            <v>11451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17">
          <cell r="D17" t="str">
            <v>14.04.2015 р.</v>
          </cell>
        </row>
        <row r="26">
          <cell r="B26">
            <v>89.694000000000003</v>
          </cell>
          <cell r="C26">
            <v>4.7910000000000004</v>
          </cell>
          <cell r="D26">
            <v>0.96099999999999997</v>
          </cell>
          <cell r="E26">
            <v>0.156</v>
          </cell>
          <cell r="F26">
            <v>0.10199999999999999</v>
          </cell>
          <cell r="G26">
            <v>3.2000000000000001E-2</v>
          </cell>
          <cell r="H26">
            <v>4.2000000000000003E-2</v>
          </cell>
          <cell r="I26">
            <v>6.0000000000000001E-3</v>
          </cell>
          <cell r="J26">
            <v>6.0999999999999999E-2</v>
          </cell>
          <cell r="K26">
            <v>1.4279999999999999</v>
          </cell>
          <cell r="L26">
            <v>2.7229999999999999</v>
          </cell>
          <cell r="M26">
            <v>4.0000000000000001E-3</v>
          </cell>
        </row>
        <row r="30">
          <cell r="M30">
            <v>0.75600000000000001</v>
          </cell>
        </row>
        <row r="31">
          <cell r="M31">
            <v>8162</v>
          </cell>
        </row>
        <row r="32">
          <cell r="M32">
            <v>11417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17">
          <cell r="D17" t="str">
            <v>20.04.2015р.</v>
          </cell>
        </row>
        <row r="26">
          <cell r="B26">
            <v>76.956999999999994</v>
          </cell>
          <cell r="C26">
            <v>11.632999999999999</v>
          </cell>
          <cell r="D26">
            <v>2.9649999999999999</v>
          </cell>
          <cell r="E26">
            <v>0.54900000000000004</v>
          </cell>
          <cell r="F26">
            <v>0.23100000000000001</v>
          </cell>
          <cell r="G26">
            <v>0.10199999999999999</v>
          </cell>
          <cell r="H26">
            <v>0.11600000000000001</v>
          </cell>
          <cell r="I26">
            <v>0</v>
          </cell>
          <cell r="J26">
            <v>3.3000000000000002E-2</v>
          </cell>
          <cell r="K26">
            <v>5.4980000000000002</v>
          </cell>
          <cell r="L26">
            <v>2.1709999999999998</v>
          </cell>
          <cell r="M26">
            <v>1.4999999999999999E-2</v>
          </cell>
        </row>
        <row r="30">
          <cell r="M30">
            <v>0.84199999999999997</v>
          </cell>
        </row>
        <row r="31">
          <cell r="M31">
            <v>8653</v>
          </cell>
        </row>
        <row r="32">
          <cell r="M32">
            <v>11427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</sheetNames>
    <sheetDataSet>
      <sheetData sheetId="0">
        <row r="17">
          <cell r="D17" t="str">
            <v>27.04.2015р.</v>
          </cell>
        </row>
        <row r="26">
          <cell r="B26">
            <v>76.132000000000005</v>
          </cell>
          <cell r="C26">
            <v>12.648999999999999</v>
          </cell>
          <cell r="D26">
            <v>2.2909999999999999</v>
          </cell>
          <cell r="E26">
            <v>0.47599999999999998</v>
          </cell>
          <cell r="F26">
            <v>0.16600000000000001</v>
          </cell>
          <cell r="G26">
            <v>0.14499999999999999</v>
          </cell>
          <cell r="H26">
            <v>0.151</v>
          </cell>
          <cell r="I26">
            <v>0</v>
          </cell>
          <cell r="J26">
            <v>5.5E-2</v>
          </cell>
          <cell r="K26">
            <v>5.8490000000000002</v>
          </cell>
          <cell r="L26">
            <v>2.0739999999999998</v>
          </cell>
          <cell r="M26">
            <v>1.2E-2</v>
          </cell>
        </row>
        <row r="30">
          <cell r="M30">
            <v>0.84399999999999997</v>
          </cell>
        </row>
        <row r="31">
          <cell r="M31">
            <v>8647</v>
          </cell>
        </row>
        <row r="32">
          <cell r="M32">
            <v>11406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1"/>
  <sheetViews>
    <sheetView tabSelected="1" zoomScaleNormal="100" workbookViewId="0">
      <selection activeCell="S25" sqref="S25"/>
    </sheetView>
  </sheetViews>
  <sheetFormatPr defaultRowHeight="15" x14ac:dyDescent="0.25"/>
  <cols>
    <col min="1" max="1" width="11.7109375" customWidth="1"/>
    <col min="2" max="18" width="7.42578125" customWidth="1"/>
  </cols>
  <sheetData>
    <row r="1" spans="1:20" ht="18.75" x14ac:dyDescent="0.3">
      <c r="A1" s="47" t="s">
        <v>30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8" t="s">
        <v>29</v>
      </c>
      <c r="P1" s="48"/>
      <c r="Q1" s="48"/>
      <c r="R1" s="19"/>
    </row>
    <row r="2" spans="1:20" ht="6" customHeight="1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20" ht="18.75" customHeight="1" x14ac:dyDescent="0.25">
      <c r="A3" s="49" t="s">
        <v>14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50"/>
      <c r="O3" s="50"/>
      <c r="P3" s="5"/>
      <c r="Q3" s="5"/>
      <c r="R3" s="5"/>
    </row>
    <row r="4" spans="1:20" ht="6" customHeight="1" x14ac:dyDescent="0.2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</row>
    <row r="5" spans="1:20" ht="15.75" x14ac:dyDescent="0.25">
      <c r="A5" s="24" t="s">
        <v>18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</row>
    <row r="6" spans="1:20" ht="6" customHeight="1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</row>
    <row r="7" spans="1:20" ht="15.75" x14ac:dyDescent="0.25">
      <c r="A7" s="25" t="s">
        <v>17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</row>
    <row r="8" spans="1:20" ht="6" customHeight="1" thickBot="1" x14ac:dyDescent="0.3">
      <c r="A8" s="26"/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</row>
    <row r="9" spans="1:20" ht="21" customHeight="1" x14ac:dyDescent="0.25">
      <c r="A9" s="30" t="s">
        <v>0</v>
      </c>
      <c r="B9" s="27" t="s">
        <v>23</v>
      </c>
      <c r="C9" s="28"/>
      <c r="D9" s="28"/>
      <c r="E9" s="28"/>
      <c r="F9" s="28"/>
      <c r="G9" s="28"/>
      <c r="H9" s="28"/>
      <c r="I9" s="28"/>
      <c r="J9" s="28"/>
      <c r="K9" s="29"/>
      <c r="L9" s="33" t="s">
        <v>16</v>
      </c>
      <c r="M9" s="36" t="s">
        <v>24</v>
      </c>
      <c r="N9" s="36" t="s">
        <v>25</v>
      </c>
      <c r="O9" s="36" t="s">
        <v>26</v>
      </c>
      <c r="P9" s="33" t="s">
        <v>19</v>
      </c>
      <c r="Q9" s="33" t="s">
        <v>20</v>
      </c>
      <c r="R9" s="37" t="s">
        <v>21</v>
      </c>
      <c r="S9" s="2"/>
      <c r="T9" s="2"/>
    </row>
    <row r="10" spans="1:20" ht="57" customHeight="1" x14ac:dyDescent="0.25">
      <c r="A10" s="31"/>
      <c r="B10" s="40" t="s">
        <v>1</v>
      </c>
      <c r="C10" s="40" t="s">
        <v>2</v>
      </c>
      <c r="D10" s="40" t="s">
        <v>3</v>
      </c>
      <c r="E10" s="40" t="s">
        <v>4</v>
      </c>
      <c r="F10" s="40" t="s">
        <v>5</v>
      </c>
      <c r="G10" s="40" t="s">
        <v>6</v>
      </c>
      <c r="H10" s="40" t="s">
        <v>7</v>
      </c>
      <c r="I10" s="40" t="s">
        <v>8</v>
      </c>
      <c r="J10" s="40" t="s">
        <v>9</v>
      </c>
      <c r="K10" s="40" t="s">
        <v>10</v>
      </c>
      <c r="L10" s="34"/>
      <c r="M10" s="36"/>
      <c r="N10" s="36"/>
      <c r="O10" s="36"/>
      <c r="P10" s="34"/>
      <c r="Q10" s="34"/>
      <c r="R10" s="38"/>
      <c r="S10" s="2"/>
      <c r="T10" s="2"/>
    </row>
    <row r="11" spans="1:20" ht="27" customHeight="1" thickBot="1" x14ac:dyDescent="0.3">
      <c r="A11" s="32"/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44" t="s">
        <v>22</v>
      </c>
      <c r="N11" s="45"/>
      <c r="O11" s="46"/>
      <c r="P11" s="35"/>
      <c r="Q11" s="35"/>
      <c r="R11" s="39"/>
      <c r="S11" s="2"/>
      <c r="T11" s="2"/>
    </row>
    <row r="12" spans="1:20" ht="21" customHeight="1" x14ac:dyDescent="0.25">
      <c r="A12" s="13" t="str">
        <f>[1]Лист1!$D$17</f>
        <v>06.04.2015р.</v>
      </c>
      <c r="B12" s="14">
        <f>[1]Лист1!$B$26</f>
        <v>74.808999999999997</v>
      </c>
      <c r="C12" s="14">
        <f>[1]Лист1!$C$26</f>
        <v>12.856999999999999</v>
      </c>
      <c r="D12" s="14">
        <f>[1]Лист1!$D$26</f>
        <v>3.2160000000000002</v>
      </c>
      <c r="E12" s="14">
        <f>[1]Лист1!$F$26</f>
        <v>0.24099999999999999</v>
      </c>
      <c r="F12" s="20">
        <f>[1]Лист1!$E$26</f>
        <v>0.54</v>
      </c>
      <c r="G12" s="14">
        <f>SUM([1]Лист1!$G$26:$I$26)</f>
        <v>0.17699999999999999</v>
      </c>
      <c r="H12" s="20">
        <f>[1]Лист1!$J$26</f>
        <v>0.03</v>
      </c>
      <c r="I12" s="14">
        <f>[1]Лист1!$K$26</f>
        <v>5.9889999999999999</v>
      </c>
      <c r="J12" s="14">
        <f>[1]Лист1!$L$26</f>
        <v>2.1320000000000001</v>
      </c>
      <c r="K12" s="14">
        <f>[1]Лист1!$M$26</f>
        <v>8.9999999999999993E-3</v>
      </c>
      <c r="L12" s="14">
        <v>-9.9</v>
      </c>
      <c r="M12" s="14">
        <f>[1]Лист1!$M$30</f>
        <v>0.85699999999999998</v>
      </c>
      <c r="N12" s="14">
        <f>[1]Лист1!$M$31</f>
        <v>8748</v>
      </c>
      <c r="O12" s="14">
        <f>[1]Лист1!$M$32</f>
        <v>11451</v>
      </c>
      <c r="P12" s="41" t="s">
        <v>28</v>
      </c>
      <c r="Q12" s="41">
        <v>2E-3</v>
      </c>
      <c r="R12" s="41" t="s">
        <v>28</v>
      </c>
      <c r="S12" s="2"/>
      <c r="T12" s="2"/>
    </row>
    <row r="13" spans="1:20" ht="21" customHeight="1" x14ac:dyDescent="0.25">
      <c r="A13" s="15" t="str">
        <f>[2]Лист1!$D$17</f>
        <v>14.04.2015 р.</v>
      </c>
      <c r="B13" s="16">
        <f>[2]Лист1!$B$26</f>
        <v>89.694000000000003</v>
      </c>
      <c r="C13" s="16">
        <f>[2]Лист1!$C$26</f>
        <v>4.7910000000000004</v>
      </c>
      <c r="D13" s="16">
        <f>[2]Лист1!$D$26</f>
        <v>0.96099999999999997</v>
      </c>
      <c r="E13" s="16">
        <f>[2]Лист1!$F$26</f>
        <v>0.10199999999999999</v>
      </c>
      <c r="F13" s="16">
        <f>[2]Лист1!$E$26</f>
        <v>0.156</v>
      </c>
      <c r="G13" s="21">
        <f>SUM([2]Лист1!$G$26:$I$26)</f>
        <v>8.0000000000000016E-2</v>
      </c>
      <c r="H13" s="16">
        <f>[2]Лист1!$J$26</f>
        <v>6.0999999999999999E-2</v>
      </c>
      <c r="I13" s="16">
        <f>[2]Лист1!$K$26</f>
        <v>1.4279999999999999</v>
      </c>
      <c r="J13" s="16">
        <f>[2]Лист1!$L$26</f>
        <v>2.7229999999999999</v>
      </c>
      <c r="K13" s="16">
        <f>[2]Лист1!$M$26</f>
        <v>4.0000000000000001E-3</v>
      </c>
      <c r="L13" s="16" t="s">
        <v>27</v>
      </c>
      <c r="M13" s="16">
        <f>[2]Лист1!$M$30</f>
        <v>0.75600000000000001</v>
      </c>
      <c r="N13" s="16">
        <f>[2]Лист1!$M$31</f>
        <v>8162</v>
      </c>
      <c r="O13" s="16">
        <f>[2]Лист1!$M$32</f>
        <v>11417</v>
      </c>
      <c r="P13" s="42"/>
      <c r="Q13" s="42"/>
      <c r="R13" s="42"/>
      <c r="S13" s="2"/>
      <c r="T13" s="2"/>
    </row>
    <row r="14" spans="1:20" ht="21" customHeight="1" x14ac:dyDescent="0.25">
      <c r="A14" s="15" t="str">
        <f>[3]Лист1!$D$17</f>
        <v>20.04.2015р.</v>
      </c>
      <c r="B14" s="16">
        <f>[3]Лист1!$B$26</f>
        <v>76.956999999999994</v>
      </c>
      <c r="C14" s="16">
        <f>[3]Лист1!$C$26</f>
        <v>11.632999999999999</v>
      </c>
      <c r="D14" s="16">
        <f>[3]Лист1!$D$26</f>
        <v>2.9649999999999999</v>
      </c>
      <c r="E14" s="16">
        <f>[3]Лист1!$F$26</f>
        <v>0.23100000000000001</v>
      </c>
      <c r="F14" s="16">
        <f>[3]Лист1!$E$26</f>
        <v>0.54900000000000004</v>
      </c>
      <c r="G14" s="16">
        <f>SUM([3]Лист1!$G$26:$I$26)</f>
        <v>0.218</v>
      </c>
      <c r="H14" s="16">
        <f>[3]Лист1!$J$26</f>
        <v>3.3000000000000002E-2</v>
      </c>
      <c r="I14" s="16">
        <f>[3]Лист1!$K$26</f>
        <v>5.4980000000000002</v>
      </c>
      <c r="J14" s="16">
        <f>[3]Лист1!$L$26</f>
        <v>2.1709999999999998</v>
      </c>
      <c r="K14" s="16">
        <f>[3]Лист1!$M$26</f>
        <v>1.4999999999999999E-2</v>
      </c>
      <c r="L14" s="16">
        <v>-9.6999999999999993</v>
      </c>
      <c r="M14" s="16">
        <f>[3]Лист1!$M$30</f>
        <v>0.84199999999999997</v>
      </c>
      <c r="N14" s="16">
        <f>[3]Лист1!$M$31</f>
        <v>8653</v>
      </c>
      <c r="O14" s="16">
        <f>[3]Лист1!$M$32</f>
        <v>11427</v>
      </c>
      <c r="P14" s="42"/>
      <c r="Q14" s="42"/>
      <c r="R14" s="42"/>
      <c r="S14" s="2"/>
      <c r="T14" s="2"/>
    </row>
    <row r="15" spans="1:20" ht="21" customHeight="1" thickBot="1" x14ac:dyDescent="0.3">
      <c r="A15" s="17" t="str">
        <f>[4]Лист1!$D$17</f>
        <v>27.04.2015р.</v>
      </c>
      <c r="B15" s="18">
        <f>[4]Лист1!$B$26</f>
        <v>76.132000000000005</v>
      </c>
      <c r="C15" s="18">
        <f>[4]Лист1!$C$26</f>
        <v>12.648999999999999</v>
      </c>
      <c r="D15" s="18">
        <f>[4]Лист1!$D$26</f>
        <v>2.2909999999999999</v>
      </c>
      <c r="E15" s="18">
        <f>[4]Лист1!$F$26</f>
        <v>0.16600000000000001</v>
      </c>
      <c r="F15" s="18">
        <f>[4]Лист1!$E$26</f>
        <v>0.47599999999999998</v>
      </c>
      <c r="G15" s="18">
        <f>SUM([4]Лист1!$G$26:$I$26)</f>
        <v>0.29599999999999999</v>
      </c>
      <c r="H15" s="18">
        <f>[4]Лист1!$J$26</f>
        <v>5.5E-2</v>
      </c>
      <c r="I15" s="18">
        <f>[4]Лист1!$K$26</f>
        <v>5.8490000000000002</v>
      </c>
      <c r="J15" s="18">
        <f>[4]Лист1!$L$26</f>
        <v>2.0739999999999998</v>
      </c>
      <c r="K15" s="18">
        <f>[4]Лист1!$M$26</f>
        <v>1.2E-2</v>
      </c>
      <c r="L15" s="18">
        <v>-10.3</v>
      </c>
      <c r="M15" s="18">
        <f>[4]Лист1!$M$30</f>
        <v>0.84399999999999997</v>
      </c>
      <c r="N15" s="18">
        <f>[4]Лист1!$M$31</f>
        <v>8647</v>
      </c>
      <c r="O15" s="18">
        <f>[4]Лист1!$M$32</f>
        <v>11406</v>
      </c>
      <c r="P15" s="43"/>
      <c r="Q15" s="43"/>
      <c r="R15" s="43"/>
      <c r="S15" s="2"/>
      <c r="T15" s="2"/>
    </row>
    <row r="16" spans="1:20" ht="13.5" customHeight="1" x14ac:dyDescent="0.2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2"/>
      <c r="T16" s="2"/>
    </row>
    <row r="17" spans="1:20" ht="13.5" customHeight="1" x14ac:dyDescent="0.2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2"/>
      <c r="T17" s="2"/>
    </row>
    <row r="18" spans="1:20" ht="6.75" customHeight="1" x14ac:dyDescent="0.25"/>
    <row r="19" spans="1:20" ht="16.5" customHeight="1" x14ac:dyDescent="0.25">
      <c r="A19" s="23" t="s">
        <v>11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</row>
    <row r="20" spans="1:20" ht="10.5" customHeight="1" x14ac:dyDescent="0.25">
      <c r="A20" s="7"/>
      <c r="B20" s="7"/>
      <c r="C20" s="7"/>
      <c r="D20" s="7"/>
      <c r="E20" s="7"/>
      <c r="F20" s="7"/>
      <c r="G20" s="7"/>
      <c r="H20" s="7"/>
      <c r="I20" s="7"/>
      <c r="J20" s="7"/>
      <c r="K20" s="8" t="s">
        <v>12</v>
      </c>
      <c r="L20" s="7"/>
      <c r="M20" s="7"/>
      <c r="N20" s="9" t="s">
        <v>13</v>
      </c>
      <c r="O20" s="10"/>
      <c r="P20" s="7"/>
      <c r="Q20" s="7"/>
      <c r="R20" s="7"/>
    </row>
    <row r="21" spans="1:20" ht="10.5" customHeight="1" x14ac:dyDescent="0.2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11"/>
      <c r="N21" s="11"/>
      <c r="O21" s="10"/>
      <c r="P21" s="12"/>
      <c r="Q21" s="7"/>
      <c r="R21" s="7"/>
    </row>
    <row r="22" spans="1:20" x14ac:dyDescent="0.25">
      <c r="A22" s="23" t="s">
        <v>15</v>
      </c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</row>
    <row r="23" spans="1:20" ht="10.5" customHeight="1" x14ac:dyDescent="0.25">
      <c r="A23" s="7"/>
      <c r="B23" s="7"/>
      <c r="C23" s="7"/>
      <c r="D23" s="7"/>
      <c r="E23" s="7"/>
      <c r="F23" s="7"/>
      <c r="G23" s="7"/>
      <c r="H23" s="7"/>
      <c r="I23" s="7"/>
      <c r="J23" s="7"/>
      <c r="K23" s="8" t="s">
        <v>12</v>
      </c>
      <c r="L23" s="7"/>
      <c r="M23" s="7"/>
      <c r="N23" s="9" t="s">
        <v>13</v>
      </c>
      <c r="O23" s="7"/>
      <c r="P23" s="7"/>
      <c r="Q23" s="7"/>
      <c r="R23" s="7"/>
    </row>
    <row r="24" spans="1:20" ht="14.25" customHeight="1" x14ac:dyDescent="0.25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11"/>
      <c r="N24" s="11"/>
      <c r="O24" s="12"/>
      <c r="P24" s="7"/>
      <c r="Q24" s="7"/>
      <c r="R24" s="7"/>
    </row>
    <row r="28" spans="1:20" x14ac:dyDescent="0.2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</row>
    <row r="29" spans="1:20" x14ac:dyDescent="0.2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</row>
    <row r="30" spans="1:20" x14ac:dyDescent="0.2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</row>
    <row r="31" spans="1:20" x14ac:dyDescent="0.25">
      <c r="A31" s="22"/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</row>
  </sheetData>
  <mergeCells count="33">
    <mergeCell ref="C10:C11"/>
    <mergeCell ref="R12:R15"/>
    <mergeCell ref="P12:P15"/>
    <mergeCell ref="A19:R19"/>
    <mergeCell ref="M11:O11"/>
    <mergeCell ref="A1:N1"/>
    <mergeCell ref="O1:Q1"/>
    <mergeCell ref="A3:M3"/>
    <mergeCell ref="N3:O3"/>
    <mergeCell ref="D10:D11"/>
    <mergeCell ref="E10:E11"/>
    <mergeCell ref="F10:F11"/>
    <mergeCell ref="G10:G11"/>
    <mergeCell ref="H10:H11"/>
    <mergeCell ref="I10:I11"/>
    <mergeCell ref="J10:J11"/>
    <mergeCell ref="K10:K11"/>
    <mergeCell ref="A31:S31"/>
    <mergeCell ref="A22:R22"/>
    <mergeCell ref="A5:R5"/>
    <mergeCell ref="A7:R7"/>
    <mergeCell ref="A8:R8"/>
    <mergeCell ref="B9:K9"/>
    <mergeCell ref="A9:A11"/>
    <mergeCell ref="L9:L11"/>
    <mergeCell ref="M9:M10"/>
    <mergeCell ref="N9:N10"/>
    <mergeCell ref="O9:O10"/>
    <mergeCell ref="P9:P11"/>
    <mergeCell ref="Q9:Q11"/>
    <mergeCell ref="R9:R11"/>
    <mergeCell ref="B10:B11"/>
    <mergeCell ref="Q12:Q15"/>
  </mergeCells>
  <printOptions horizontalCentered="1"/>
  <pageMargins left="0.39370078740157483" right="0.39370078740157483" top="0.39370078740157483" bottom="0.39370078740157483" header="0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2015-05-06T05:26:33Z</dcterms:modified>
</cp:coreProperties>
</file>