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-150" windowWidth="10500" windowHeight="120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A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<sst xmlns="http://schemas.openxmlformats.org/spreadsheetml/2006/main" count="35" uniqueCount="30">
  <si>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</si>
  <si>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</si>
  <si>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</si>
  <si>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</si>
  <si>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</si>
  <si>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</si>
  <si>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</si>
  <si>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</si>
  <si>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</si>
  <si>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</si>
  <si>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</si>
  <si>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</si>
  <si>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</si>
  <si>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Н.Бодоква  </t>
    </r>
    <r>
      <rPr>
        <sz val="12"/>
        <color theme="1"/>
        <rFont val="Calibri"/>
        <family val="2"/>
        <scheme val="minor"/>
      </rPr>
      <t xml:space="preserve">( ГРС Комишня )   </t>
    </r>
  </si>
  <si>
    <t xml:space="preserve">           Завідувач ВХАЛ Лубенського ПМ Лубенського ЛВУМГ  Федченко Л.Д.        _______________________         __________________</t>
  </si>
  <si>
    <t xml:space="preserve">                                             Головний інженер    Лубенського ЛВУМГ  Сирота В.П.       ______________________           ___________________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</si>
  <si>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</si>
  <si>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 xml:space="preserve"> з 1.04.2015 р. по 30.04.2015 р.</t>
  </si>
  <si>
    <t>по газопроводу Глинськ-Розбишівськ-Шебелинка-Полтава-Київ (Глинськ-Розбишівськ-ШПК)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</si>
  <si>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</si>
  <si>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</si>
  <si>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</si>
  <si>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</si>
  <si>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</si>
  <si>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</si>
  <si>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</si>
  <si>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</si>
  <si>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відсутн.</t>
  </si>
  <si>
    <t>15-</t>
  </si>
  <si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</sst>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/>
    <xf numFmtId="164" fontId="9" fillId="0" borderId="6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bchich-yb/Desktop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06.04.2015р.</v>
          </cell>
        </row>
        <row r="26">
          <cell r="B26">
            <v>85.85</v>
          </cell>
          <cell r="C26">
            <v>7.4059999999999997</v>
          </cell>
          <cell r="D26">
            <v>1.542</v>
          </cell>
          <cell r="E26">
            <v>0.104</v>
          </cell>
          <cell r="F26">
            <v>4.7E-2</v>
          </cell>
          <cell r="G26">
            <v>3.5999999999999997E-2</v>
          </cell>
          <cell r="H26">
            <v>3.9E-2</v>
          </cell>
          <cell r="I26" t="str">
            <v>-</v>
          </cell>
          <cell r="J26">
            <v>0.04</v>
          </cell>
          <cell r="K26">
            <v>1.296</v>
          </cell>
          <cell r="L26">
            <v>3.6349999999999998</v>
          </cell>
          <cell r="M26">
            <v>5.0000000000000001E-3</v>
          </cell>
        </row>
        <row r="30">
          <cell r="M30">
            <v>0.78600000000000003</v>
          </cell>
        </row>
        <row r="31">
          <cell r="M31">
            <v>8311</v>
          </cell>
        </row>
        <row r="32">
          <cell r="M32">
            <v>11394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14.04.2015 р.</v>
          </cell>
        </row>
        <row r="26">
          <cell r="B26">
            <v>85.087000000000003</v>
          </cell>
          <cell r="C26">
            <v>7.9420000000000002</v>
          </cell>
          <cell r="D26">
            <v>1.5720000000000001</v>
          </cell>
          <cell r="E26">
            <v>0.155</v>
          </cell>
          <cell r="F26">
            <v>6.7000000000000004E-2</v>
          </cell>
          <cell r="G26">
            <v>4.2999999999999997E-2</v>
          </cell>
          <cell r="H26">
            <v>4.5999999999999999E-2</v>
          </cell>
          <cell r="I26" t="str">
            <v>-</v>
          </cell>
          <cell r="J26">
            <v>4.4999999999999998E-2</v>
          </cell>
          <cell r="K26">
            <v>1.3560000000000001</v>
          </cell>
          <cell r="L26">
            <v>3.6779999999999999</v>
          </cell>
          <cell r="M26">
            <v>8.9999999999999993E-3</v>
          </cell>
        </row>
        <row r="30">
          <cell r="M30">
            <v>0.79200000000000004</v>
          </cell>
        </row>
        <row r="31">
          <cell r="M31">
            <v>8359</v>
          </cell>
        </row>
        <row r="32">
          <cell r="M32">
            <v>11412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21.04.2015р.</v>
          </cell>
        </row>
        <row r="26">
          <cell r="B26">
            <v>85.68</v>
          </cell>
          <cell r="C26">
            <v>7.7830000000000004</v>
          </cell>
          <cell r="D26">
            <v>1.3779999999999999</v>
          </cell>
          <cell r="E26">
            <v>8.7999999999999995E-2</v>
          </cell>
          <cell r="F26">
            <v>4.3999999999999997E-2</v>
          </cell>
          <cell r="G26">
            <v>3.6999999999999998E-2</v>
          </cell>
          <cell r="H26">
            <v>3.7999999999999999E-2</v>
          </cell>
          <cell r="I26" t="str">
            <v>-</v>
          </cell>
          <cell r="J26">
            <v>3.9E-2</v>
          </cell>
          <cell r="K26">
            <v>1.278</v>
          </cell>
          <cell r="L26">
            <v>3.6309999999999998</v>
          </cell>
          <cell r="M26">
            <v>4.0000000000000001E-3</v>
          </cell>
        </row>
        <row r="30">
          <cell r="M30">
            <v>0.78600000000000003</v>
          </cell>
        </row>
        <row r="31">
          <cell r="M31">
            <v>8312</v>
          </cell>
        </row>
        <row r="32">
          <cell r="M32">
            <v>11397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27.04.2015р.</v>
          </cell>
        </row>
        <row r="26">
          <cell r="B26">
            <v>84.959000000000003</v>
          </cell>
          <cell r="C26">
            <v>7.7809999999999997</v>
          </cell>
          <cell r="D26">
            <v>1.994</v>
          </cell>
          <cell r="E26">
            <v>0.128</v>
          </cell>
          <cell r="F26">
            <v>7.4999999999999997E-2</v>
          </cell>
          <cell r="G26">
            <v>4.5999999999999999E-2</v>
          </cell>
          <cell r="H26">
            <v>4.7E-2</v>
          </cell>
          <cell r="I26" t="str">
            <v>-</v>
          </cell>
          <cell r="J26">
            <v>5.5E-2</v>
          </cell>
          <cell r="K26">
            <v>1.282</v>
          </cell>
          <cell r="L26">
            <v>3.6280000000000001</v>
          </cell>
          <cell r="M26">
            <v>5.0000000000000001E-3</v>
          </cell>
        </row>
        <row r="30">
          <cell r="M30">
            <v>0.79500000000000004</v>
          </cell>
        </row>
        <row r="31">
          <cell r="M31">
            <v>8413</v>
          </cell>
        </row>
        <row r="32">
          <cell r="M32">
            <v>11461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O29" sqref="O29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 t="s">
        <v>28</v>
      </c>
      <c r="P1" s="27"/>
      <c r="Q1" s="27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30" t="s">
        <v>17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36" t="s">
        <v>0</v>
      </c>
      <c r="B9" s="33" t="s">
        <v>23</v>
      </c>
      <c r="C9" s="34"/>
      <c r="D9" s="34"/>
      <c r="E9" s="34"/>
      <c r="F9" s="34"/>
      <c r="G9" s="34"/>
      <c r="H9" s="34"/>
      <c r="I9" s="34"/>
      <c r="J9" s="34"/>
      <c r="K9" s="35"/>
      <c r="L9" s="39" t="s">
        <v>16</v>
      </c>
      <c r="M9" s="42" t="s">
        <v>24</v>
      </c>
      <c r="N9" s="42" t="s">
        <v>25</v>
      </c>
      <c r="O9" s="42" t="s">
        <v>26</v>
      </c>
      <c r="P9" s="39" t="s">
        <v>19</v>
      </c>
      <c r="Q9" s="39" t="s">
        <v>20</v>
      </c>
      <c r="R9" s="44" t="s">
        <v>21</v>
      </c>
      <c r="S9" s="3"/>
      <c r="T9" s="3"/>
    </row>
    <row r="10" spans="1:20" ht="57" customHeight="1" x14ac:dyDescent="0.25">
      <c r="A10" s="37"/>
      <c r="B10" s="47" t="s">
        <v>1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 t="s">
        <v>7</v>
      </c>
      <c r="I10" s="47" t="s">
        <v>8</v>
      </c>
      <c r="J10" s="47" t="s">
        <v>9</v>
      </c>
      <c r="K10" s="47" t="s">
        <v>10</v>
      </c>
      <c r="L10" s="40"/>
      <c r="M10" s="43"/>
      <c r="N10" s="43"/>
      <c r="O10" s="43"/>
      <c r="P10" s="40"/>
      <c r="Q10" s="40"/>
      <c r="R10" s="45"/>
      <c r="S10" s="3"/>
      <c r="T10" s="3"/>
    </row>
    <row r="11" spans="1:20" ht="27" customHeight="1" thickBot="1" x14ac:dyDescent="0.3">
      <c r="A11" s="3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8" t="s">
        <v>22</v>
      </c>
      <c r="N11" s="49"/>
      <c r="O11" s="50"/>
      <c r="P11" s="41"/>
      <c r="Q11" s="41"/>
      <c r="R11" s="46"/>
      <c r="S11" s="3"/>
      <c r="T11" s="3"/>
    </row>
    <row r="12" spans="1:20" ht="21" customHeight="1" x14ac:dyDescent="0.25">
      <c r="A12" s="5" t="str">
        <f>[1]Лист1!$D$17</f>
        <v>06.04.2015р.</v>
      </c>
      <c r="B12" s="18">
        <f>[1]Лист1!$B$26</f>
        <v>85.85</v>
      </c>
      <c r="C12" s="18">
        <f>[1]Лист1!$C$26</f>
        <v>7.4059999999999997</v>
      </c>
      <c r="D12" s="18">
        <f>[1]Лист1!$D$26</f>
        <v>1.542</v>
      </c>
      <c r="E12" s="18">
        <f>[1]Лист1!$F$26</f>
        <v>4.7E-2</v>
      </c>
      <c r="F12" s="18">
        <f>[1]Лист1!$E$26</f>
        <v>0.104</v>
      </c>
      <c r="G12" s="18">
        <f>SUM([1]Лист1!$G$26:$I$26)</f>
        <v>7.4999999999999997E-2</v>
      </c>
      <c r="H12" s="18">
        <f>[1]Лист1!$J$26</f>
        <v>0.04</v>
      </c>
      <c r="I12" s="18">
        <f>[1]Лист1!$K$26</f>
        <v>1.296</v>
      </c>
      <c r="J12" s="18">
        <f>[1]Лист1!$L$26</f>
        <v>3.6349999999999998</v>
      </c>
      <c r="K12" s="18">
        <f>[1]Лист1!$M$26</f>
        <v>5.0000000000000001E-3</v>
      </c>
      <c r="L12" s="21">
        <v>-10.5</v>
      </c>
      <c r="M12" s="18">
        <f>[1]Лист1!$M$30</f>
        <v>0.78600000000000003</v>
      </c>
      <c r="N12" s="6">
        <f>[1]Лист1!$M$31</f>
        <v>8311</v>
      </c>
      <c r="O12" s="6">
        <f>[1]Лист1!$M$32</f>
        <v>11394</v>
      </c>
      <c r="P12" s="51" t="s">
        <v>27</v>
      </c>
      <c r="Q12" s="51">
        <v>8.0000000000000004E-4</v>
      </c>
      <c r="R12" s="53" t="s">
        <v>27</v>
      </c>
      <c r="S12" s="3"/>
      <c r="T12" s="3"/>
    </row>
    <row r="13" spans="1:20" ht="21" customHeight="1" x14ac:dyDescent="0.25">
      <c r="A13" s="7" t="str">
        <f>[2]Лист1!$D$17</f>
        <v>14.04.2015 р.</v>
      </c>
      <c r="B13" s="19">
        <f>[2]Лист1!$B$26</f>
        <v>85.087000000000003</v>
      </c>
      <c r="C13" s="19">
        <f>[2]Лист1!$C$26</f>
        <v>7.9420000000000002</v>
      </c>
      <c r="D13" s="19">
        <f>[2]Лист1!$D$26</f>
        <v>1.5720000000000001</v>
      </c>
      <c r="E13" s="19">
        <f>[2]Лист1!$F$26</f>
        <v>6.7000000000000004E-2</v>
      </c>
      <c r="F13" s="19">
        <f>[2]Лист1!$E$26</f>
        <v>0.155</v>
      </c>
      <c r="G13" s="19">
        <f>SUM([2]Лист1!$G$26:$I$26)</f>
        <v>8.8999999999999996E-2</v>
      </c>
      <c r="H13" s="19">
        <f>[2]Лист1!$J$26</f>
        <v>4.4999999999999998E-2</v>
      </c>
      <c r="I13" s="19">
        <f>[2]Лист1!$K$26</f>
        <v>1.3560000000000001</v>
      </c>
      <c r="J13" s="19">
        <f>[2]Лист1!$L$26</f>
        <v>3.6779999999999999</v>
      </c>
      <c r="K13" s="19">
        <f>[2]Лист1!$M$26</f>
        <v>8.9999999999999993E-3</v>
      </c>
      <c r="L13" s="22">
        <v>-9.8000000000000007</v>
      </c>
      <c r="M13" s="19">
        <f>[2]Лист1!$M$30</f>
        <v>0.79200000000000004</v>
      </c>
      <c r="N13" s="8">
        <f>[2]Лист1!$M$31</f>
        <v>8359</v>
      </c>
      <c r="O13" s="8">
        <f>[2]Лист1!$M$32</f>
        <v>11412</v>
      </c>
      <c r="P13" s="52"/>
      <c r="Q13" s="52"/>
      <c r="R13" s="54"/>
      <c r="S13" s="3"/>
      <c r="T13" s="3"/>
    </row>
    <row r="14" spans="1:20" ht="21" customHeight="1" x14ac:dyDescent="0.25">
      <c r="A14" s="7" t="str">
        <f>[3]Лист1!$D$17</f>
        <v>21.04.2015р.</v>
      </c>
      <c r="B14" s="19">
        <f>[3]Лист1!$B$26</f>
        <v>85.68</v>
      </c>
      <c r="C14" s="19">
        <f>[3]Лист1!$C$26</f>
        <v>7.7830000000000004</v>
      </c>
      <c r="D14" s="19">
        <f>[3]Лист1!$D$26</f>
        <v>1.3779999999999999</v>
      </c>
      <c r="E14" s="19">
        <f>[3]Лист1!$F$26</f>
        <v>4.3999999999999997E-2</v>
      </c>
      <c r="F14" s="19">
        <f>[3]Лист1!$E$26</f>
        <v>8.7999999999999995E-2</v>
      </c>
      <c r="G14" s="19">
        <f>SUM([3]Лист1!$G$26:$I$26)</f>
        <v>7.4999999999999997E-2</v>
      </c>
      <c r="H14" s="19">
        <f>[3]Лист1!$J$26</f>
        <v>3.9E-2</v>
      </c>
      <c r="I14" s="19">
        <f>[3]Лист1!$K$26</f>
        <v>1.278</v>
      </c>
      <c r="J14" s="19">
        <f>[3]Лист1!$L$26</f>
        <v>3.6309999999999998</v>
      </c>
      <c r="K14" s="19">
        <f>[3]Лист1!$M$26</f>
        <v>4.0000000000000001E-3</v>
      </c>
      <c r="L14" s="22">
        <v>-8.3000000000000007</v>
      </c>
      <c r="M14" s="19">
        <f>[3]Лист1!$M$30</f>
        <v>0.78600000000000003</v>
      </c>
      <c r="N14" s="8">
        <f>[3]Лист1!$M$31</f>
        <v>8312</v>
      </c>
      <c r="O14" s="24">
        <f>[3]Лист1!$M$32</f>
        <v>11397</v>
      </c>
      <c r="P14" s="55" t="s">
        <v>27</v>
      </c>
      <c r="Q14" s="55">
        <v>5.9999999999999995E-4</v>
      </c>
      <c r="R14" s="57" t="s">
        <v>27</v>
      </c>
      <c r="S14" s="3"/>
      <c r="T14" s="3"/>
    </row>
    <row r="15" spans="1:20" ht="21" customHeight="1" thickBot="1" x14ac:dyDescent="0.3">
      <c r="A15" s="9" t="str">
        <f>[4]Лист1!$D$17</f>
        <v>27.04.2015р.</v>
      </c>
      <c r="B15" s="20">
        <f>[4]Лист1!$B$26</f>
        <v>84.959000000000003</v>
      </c>
      <c r="C15" s="20">
        <f>[4]Лист1!$C$26</f>
        <v>7.7809999999999997</v>
      </c>
      <c r="D15" s="20">
        <f>[4]Лист1!$D$26</f>
        <v>1.994</v>
      </c>
      <c r="E15" s="20">
        <f>[4]Лист1!$F$26</f>
        <v>7.4999999999999997E-2</v>
      </c>
      <c r="F15" s="20">
        <f>[4]Лист1!$E$26</f>
        <v>0.128</v>
      </c>
      <c r="G15" s="20">
        <f>SUM([4]Лист1!$G$26:$I$26)</f>
        <v>9.2999999999999999E-2</v>
      </c>
      <c r="H15" s="20">
        <f>[4]Лист1!$J$26</f>
        <v>5.5E-2</v>
      </c>
      <c r="I15" s="20">
        <f>[4]Лист1!$K$26</f>
        <v>1.282</v>
      </c>
      <c r="J15" s="20">
        <f>[4]Лист1!$L$26</f>
        <v>3.6280000000000001</v>
      </c>
      <c r="K15" s="20">
        <f>[4]Лист1!$M$26</f>
        <v>5.0000000000000001E-3</v>
      </c>
      <c r="L15" s="23">
        <v>-7.3</v>
      </c>
      <c r="M15" s="20">
        <f>[4]Лист1!$M$30</f>
        <v>0.79500000000000004</v>
      </c>
      <c r="N15" s="10">
        <f>[4]Лист1!$M$31</f>
        <v>8413</v>
      </c>
      <c r="O15" s="25">
        <f>[4]Лист1!$M$32</f>
        <v>11461</v>
      </c>
      <c r="P15" s="56"/>
      <c r="Q15" s="56"/>
      <c r="R15" s="58"/>
      <c r="S15" s="3"/>
      <c r="T15" s="3"/>
    </row>
    <row r="16" spans="1:20" ht="13.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3"/>
      <c r="T16" s="3"/>
    </row>
    <row r="17" spans="1:20" ht="13.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3"/>
      <c r="T17" s="3"/>
    </row>
    <row r="18" spans="1:20" ht="6.75" customHeight="1" x14ac:dyDescent="0.25"/>
    <row r="19" spans="1:20" ht="16.5" customHeight="1" x14ac:dyDescent="0.25">
      <c r="A19" s="31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20" ht="10.5" customHeight="1" x14ac:dyDescent="0.25">
      <c r="K20" s="12" t="s">
        <v>11</v>
      </c>
      <c r="N20" s="13" t="s">
        <v>12</v>
      </c>
      <c r="O20" s="14"/>
    </row>
    <row r="21" spans="1:20" ht="10.5" customHeight="1" x14ac:dyDescent="0.25">
      <c r="M21" s="15"/>
      <c r="N21" s="15"/>
      <c r="O21" s="14"/>
      <c r="P21" s="16"/>
    </row>
    <row r="22" spans="1:20" x14ac:dyDescent="0.2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20" ht="10.5" customHeight="1" x14ac:dyDescent="0.25">
      <c r="K23" s="12" t="s">
        <v>11</v>
      </c>
      <c r="N23" s="13" t="s">
        <v>12</v>
      </c>
    </row>
    <row r="24" spans="1:20" ht="14.25" customHeight="1" x14ac:dyDescent="0.25">
      <c r="M24" s="15"/>
      <c r="N24" s="15"/>
      <c r="O24" s="16"/>
    </row>
  </sheetData>
  <mergeCells count="33">
    <mergeCell ref="M11:O11"/>
    <mergeCell ref="P12:P13"/>
    <mergeCell ref="Q12:Q13"/>
    <mergeCell ref="R12:R13"/>
    <mergeCell ref="P14:P15"/>
    <mergeCell ref="Q14:Q15"/>
    <mergeCell ref="R14:R15"/>
    <mergeCell ref="G10:G11"/>
    <mergeCell ref="H10:H11"/>
    <mergeCell ref="I10:I11"/>
    <mergeCell ref="J10:J11"/>
    <mergeCell ref="K10:K11"/>
    <mergeCell ref="A19:R19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  <mergeCell ref="A1:N1"/>
    <mergeCell ref="O1:Q1"/>
    <mergeCell ref="A3:R3"/>
    <mergeCell ref="A5:R5"/>
    <mergeCell ref="A7:R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2015-05-06T05:17:53Z</dcterms:modified>
</cp:coreProperties>
</file>