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-30" windowWidth="10680" windowHeight="1203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A12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<sst xmlns="http://schemas.openxmlformats.org/spreadsheetml/2006/main" count="33" uniqueCount="31">
  <si>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</si>
  <si>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</si>
  <si>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</si>
  <si>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</si>
  <si>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</si>
  <si>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</si>
  <si>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</si>
  <si>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</si>
  <si>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</si>
  <si>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</si>
  <si>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</si>
  <si>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</si>
  <si>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</si>
  <si>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</si>
  <si>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</si>
  <si>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Гоголево </t>
    </r>
    <r>
      <rPr>
        <sz val="12"/>
        <color theme="1"/>
        <rFont val="Calibri"/>
        <family val="2"/>
        <charset val="204"/>
        <scheme val="minor"/>
      </rPr>
      <t>(ГРС Миргород, В.Багачка,  ГРС В.Сороченці)</t>
    </r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</si>
  <si>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</si>
  <si>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 xml:space="preserve"> з 1.04.2015 р. по 30.04.2015 р.</t>
  </si>
  <si>
    <t>по газопроводу  Шебелинка-Полтава-Київ (ШПК)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</si>
  <si>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</si>
  <si>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</si>
  <si>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</si>
  <si>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</si>
  <si>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</si>
  <si>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</si>
  <si>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</si>
  <si>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</si>
  <si>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відсутн.</t>
  </si>
  <si>
    <r>
      <rPr>
        <sz val="10"/>
        <color theme="1"/>
        <rFont val="Calibri"/>
        <family val="2"/>
        <charset val="204"/>
      </rPr>
      <t>˂</t>
    </r>
    <r>
      <rPr>
        <sz val="10"/>
        <color theme="1"/>
        <rFont val="Calibri"/>
        <family val="2"/>
      </rPr>
      <t xml:space="preserve"> 0,0002</t>
    </r>
  </si>
  <si>
    <t>15-</t>
  </si>
  <si>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 xml:space="preserve">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</si>
</sst>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14" fontId="10" fillId="0" borderId="14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4" fontId="10" fillId="0" borderId="1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4" fontId="10" fillId="0" borderId="17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1" fillId="0" borderId="0" xfId="0" applyFont="1" applyAlignment="1"/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1/&#1055;&#1040;&#1058;%20&#1055;&#1086;&#1083;&#1090;&#1072;&#1074;&#1072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2/&#1055;&#1040;&#1058;%20&#1055;&#1086;&#1083;&#1090;&#1072;&#1074;&#107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3/&#1055;&#1040;&#1058;%20&#1055;&#1086;&#1083;&#1090;&#1072;&#1074;&#107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4/&#1055;&#1040;&#1058;%20&#1055;&#1086;&#1083;&#1090;&#1072;&#1074;&#107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06.04.2015р.</v>
          </cell>
        </row>
        <row r="131">
          <cell r="B131">
            <v>90.061000000000007</v>
          </cell>
          <cell r="C131">
            <v>4.4790000000000001</v>
          </cell>
          <cell r="D131">
            <v>0.999</v>
          </cell>
          <cell r="E131">
            <v>0.17399999999999999</v>
          </cell>
          <cell r="F131">
            <v>0.11600000000000001</v>
          </cell>
          <cell r="G131">
            <v>3.2000000000000001E-2</v>
          </cell>
          <cell r="H131">
            <v>4.5999999999999999E-2</v>
          </cell>
          <cell r="I131">
            <v>5.0000000000000001E-3</v>
          </cell>
          <cell r="J131">
            <v>4.4999999999999998E-2</v>
          </cell>
          <cell r="K131">
            <v>1.327</v>
          </cell>
          <cell r="L131">
            <v>2.71</v>
          </cell>
          <cell r="M131">
            <v>6.0000000000000001E-3</v>
          </cell>
        </row>
        <row r="135">
          <cell r="M135">
            <v>0.754</v>
          </cell>
        </row>
        <row r="136">
          <cell r="M136">
            <v>8158</v>
          </cell>
        </row>
        <row r="137">
          <cell r="M137">
            <v>11427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14.04.2015 р.</v>
          </cell>
        </row>
        <row r="131">
          <cell r="B131">
            <v>90.003</v>
          </cell>
          <cell r="C131">
            <v>4.5129999999999999</v>
          </cell>
          <cell r="D131">
            <v>1.042</v>
          </cell>
          <cell r="E131">
            <v>0.184</v>
          </cell>
          <cell r="F131">
            <v>0.122</v>
          </cell>
          <cell r="G131">
            <v>3.9E-2</v>
          </cell>
          <cell r="H131">
            <v>5.0999999999999997E-2</v>
          </cell>
          <cell r="I131">
            <v>8.0000000000000002E-3</v>
          </cell>
          <cell r="J131">
            <v>8.4000000000000005E-2</v>
          </cell>
          <cell r="K131">
            <v>1.3109999999999999</v>
          </cell>
          <cell r="L131">
            <v>2.6389999999999998</v>
          </cell>
          <cell r="M131">
            <v>4.0000000000000001E-3</v>
          </cell>
        </row>
        <row r="135">
          <cell r="M135">
            <v>0.75600000000000001</v>
          </cell>
        </row>
        <row r="136">
          <cell r="M136">
            <v>8192</v>
          </cell>
        </row>
        <row r="137">
          <cell r="M137">
            <v>11460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>
            <v>42115</v>
          </cell>
        </row>
        <row r="131">
          <cell r="B131">
            <v>89.302000000000007</v>
          </cell>
          <cell r="C131">
            <v>4.7110000000000003</v>
          </cell>
          <cell r="D131">
            <v>1.1859999999999999</v>
          </cell>
          <cell r="E131">
            <v>0.224</v>
          </cell>
          <cell r="F131">
            <v>0.14099999999999999</v>
          </cell>
          <cell r="G131">
            <v>4.4999999999999998E-2</v>
          </cell>
          <cell r="H131">
            <v>5.7000000000000002E-2</v>
          </cell>
          <cell r="I131">
            <v>8.9999999999999993E-3</v>
          </cell>
          <cell r="J131">
            <v>9.1999999999999998E-2</v>
          </cell>
          <cell r="K131">
            <v>1.367</v>
          </cell>
          <cell r="L131">
            <v>2.8610000000000002</v>
          </cell>
          <cell r="M131">
            <v>5.0000000000000001E-3</v>
          </cell>
        </row>
        <row r="135">
          <cell r="M135">
            <v>0.76300000000000001</v>
          </cell>
        </row>
        <row r="136">
          <cell r="M136">
            <v>8218</v>
          </cell>
        </row>
        <row r="137">
          <cell r="M137">
            <v>11438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27.04.2015р.</v>
          </cell>
        </row>
        <row r="131">
          <cell r="B131">
            <v>89.656999999999996</v>
          </cell>
          <cell r="C131">
            <v>4.63</v>
          </cell>
          <cell r="D131">
            <v>1.075</v>
          </cell>
          <cell r="E131">
            <v>0.185</v>
          </cell>
          <cell r="F131">
            <v>0.121</v>
          </cell>
          <cell r="G131">
            <v>4.1000000000000002E-2</v>
          </cell>
          <cell r="H131">
            <v>5.2999999999999999E-2</v>
          </cell>
          <cell r="I131">
            <v>8.0000000000000002E-3</v>
          </cell>
          <cell r="J131">
            <v>0.10100000000000001</v>
          </cell>
          <cell r="K131">
            <v>1.3160000000000001</v>
          </cell>
          <cell r="L131">
            <v>2.8069999999999999</v>
          </cell>
          <cell r="M131">
            <v>6.0000000000000001E-3</v>
          </cell>
        </row>
        <row r="135">
          <cell r="M135">
            <v>0.75900000000000001</v>
          </cell>
        </row>
        <row r="136">
          <cell r="M136">
            <v>8196</v>
          </cell>
        </row>
        <row r="137">
          <cell r="M137">
            <v>11437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O31" sqref="O31"/>
    </sheetView>
  </sheetViews>
  <sheetFormatPr defaultRowHeight="15" x14ac:dyDescent="0.25"/>
  <cols>
    <col min="1" max="1" width="11.85546875" customWidth="1"/>
    <col min="2" max="18" width="7.42578125" customWidth="1"/>
  </cols>
  <sheetData>
    <row r="1" spans="1:20" ht="18.75" x14ac:dyDescent="0.3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 t="s">
        <v>29</v>
      </c>
      <c r="P1" s="23"/>
      <c r="Q1" s="23"/>
      <c r="R1" s="17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19" t="s">
        <v>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20" t="s">
        <v>17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20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21" customHeight="1" x14ac:dyDescent="0.25">
      <c r="A9" s="33" t="s">
        <v>0</v>
      </c>
      <c r="B9" s="30" t="s">
        <v>23</v>
      </c>
      <c r="C9" s="31"/>
      <c r="D9" s="31"/>
      <c r="E9" s="31"/>
      <c r="F9" s="31"/>
      <c r="G9" s="31"/>
      <c r="H9" s="31"/>
      <c r="I9" s="31"/>
      <c r="J9" s="31"/>
      <c r="K9" s="32"/>
      <c r="L9" s="36" t="s">
        <v>16</v>
      </c>
      <c r="M9" s="38" t="s">
        <v>24</v>
      </c>
      <c r="N9" s="38" t="s">
        <v>25</v>
      </c>
      <c r="O9" s="38" t="s">
        <v>26</v>
      </c>
      <c r="P9" s="36" t="s">
        <v>19</v>
      </c>
      <c r="Q9" s="36" t="s">
        <v>20</v>
      </c>
      <c r="R9" s="39" t="s">
        <v>21</v>
      </c>
      <c r="S9" s="3"/>
      <c r="T9" s="3"/>
    </row>
    <row r="10" spans="1:20" ht="57" customHeight="1" x14ac:dyDescent="0.25">
      <c r="A10" s="34"/>
      <c r="B10" s="24" t="s">
        <v>1</v>
      </c>
      <c r="C10" s="24" t="s">
        <v>2</v>
      </c>
      <c r="D10" s="24" t="s">
        <v>3</v>
      </c>
      <c r="E10" s="24" t="s">
        <v>4</v>
      </c>
      <c r="F10" s="24" t="s">
        <v>5</v>
      </c>
      <c r="G10" s="24" t="s">
        <v>6</v>
      </c>
      <c r="H10" s="24" t="s">
        <v>7</v>
      </c>
      <c r="I10" s="24" t="s">
        <v>8</v>
      </c>
      <c r="J10" s="24" t="s">
        <v>9</v>
      </c>
      <c r="K10" s="24" t="s">
        <v>10</v>
      </c>
      <c r="L10" s="37"/>
      <c r="M10" s="38"/>
      <c r="N10" s="38"/>
      <c r="O10" s="38"/>
      <c r="P10" s="37"/>
      <c r="Q10" s="37"/>
      <c r="R10" s="40"/>
      <c r="S10" s="3"/>
      <c r="T10" s="3"/>
    </row>
    <row r="11" spans="1:20" ht="27" customHeight="1" thickBot="1" x14ac:dyDescent="0.3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 t="s">
        <v>22</v>
      </c>
      <c r="N11" s="27"/>
      <c r="O11" s="28"/>
      <c r="P11" s="25"/>
      <c r="Q11" s="25"/>
      <c r="R11" s="41"/>
      <c r="S11" s="3"/>
      <c r="T11" s="3"/>
    </row>
    <row r="12" spans="1:20" ht="21" customHeight="1" x14ac:dyDescent="0.25">
      <c r="A12" s="5" t="str">
        <f>[1]Лист1!$D$122</f>
        <v>06.04.2015р.</v>
      </c>
      <c r="B12" s="6">
        <f>[1]Лист1!$B$131</f>
        <v>90.061000000000007</v>
      </c>
      <c r="C12" s="6">
        <f>[1]Лист1!$C$131</f>
        <v>4.4790000000000001</v>
      </c>
      <c r="D12" s="6">
        <f>[1]Лист1!$D$131</f>
        <v>0.999</v>
      </c>
      <c r="E12" s="6">
        <f>[1]Лист1!$F$131</f>
        <v>0.11600000000000001</v>
      </c>
      <c r="F12" s="6">
        <f>[1]Лист1!$E$131</f>
        <v>0.17399999999999999</v>
      </c>
      <c r="G12" s="6">
        <f>SUM([1]Лист1!$G$131:$I$131)</f>
        <v>8.3000000000000004E-2</v>
      </c>
      <c r="H12" s="6">
        <f>[1]Лист1!$J$131</f>
        <v>4.4999999999999998E-2</v>
      </c>
      <c r="I12" s="6">
        <f>[1]Лист1!$K$131</f>
        <v>1.327</v>
      </c>
      <c r="J12" s="6">
        <f>[1]Лист1!$L$131</f>
        <v>2.71</v>
      </c>
      <c r="K12" s="6">
        <f>[1]Лист1!$M$131</f>
        <v>6.0000000000000001E-3</v>
      </c>
      <c r="L12" s="42">
        <v>-11.5</v>
      </c>
      <c r="M12" s="6">
        <f>[1]Лист1!$M$135</f>
        <v>0.754</v>
      </c>
      <c r="N12" s="6">
        <f>[1]Лист1!$M$136</f>
        <v>8158</v>
      </c>
      <c r="O12" s="6">
        <f>[1]Лист1!$M$137</f>
        <v>11427</v>
      </c>
      <c r="P12" s="42" t="s">
        <v>27</v>
      </c>
      <c r="Q12" s="42">
        <v>3.3999999999999998E-3</v>
      </c>
      <c r="R12" s="45" t="s">
        <v>28</v>
      </c>
      <c r="S12" s="3"/>
      <c r="T12" s="3"/>
    </row>
    <row r="13" spans="1:20" ht="21" customHeight="1" x14ac:dyDescent="0.25">
      <c r="A13" s="7" t="str">
        <f>[2]Лист1!$D$122</f>
        <v>14.04.2015 р.</v>
      </c>
      <c r="B13" s="8">
        <f>[2]Лист1!$B$131</f>
        <v>90.003</v>
      </c>
      <c r="C13" s="8">
        <f>[2]Лист1!$C$131</f>
        <v>4.5129999999999999</v>
      </c>
      <c r="D13" s="8">
        <f>[2]Лист1!$D$131</f>
        <v>1.042</v>
      </c>
      <c r="E13" s="8">
        <f>[2]Лист1!$F$131</f>
        <v>0.122</v>
      </c>
      <c r="F13" s="8">
        <f>[2]Лист1!$E$131</f>
        <v>0.184</v>
      </c>
      <c r="G13" s="8">
        <f>SUM([2]Лист1!$G$131:$I$131)</f>
        <v>9.8000000000000004E-2</v>
      </c>
      <c r="H13" s="8">
        <f>[2]Лист1!$J$131</f>
        <v>8.4000000000000005E-2</v>
      </c>
      <c r="I13" s="8">
        <f>[2]Лист1!$K$131</f>
        <v>1.3109999999999999</v>
      </c>
      <c r="J13" s="8">
        <f>[2]Лист1!$L$131</f>
        <v>2.6389999999999998</v>
      </c>
      <c r="K13" s="8">
        <f>[2]Лист1!$M$131</f>
        <v>4.0000000000000001E-3</v>
      </c>
      <c r="L13" s="43"/>
      <c r="M13" s="8">
        <f>[2]Лист1!$M$135</f>
        <v>0.75600000000000001</v>
      </c>
      <c r="N13" s="8">
        <f>[2]Лист1!$M$136</f>
        <v>8192</v>
      </c>
      <c r="O13" s="8">
        <f>[2]Лист1!$M$137</f>
        <v>11460</v>
      </c>
      <c r="P13" s="43"/>
      <c r="Q13" s="43"/>
      <c r="R13" s="46"/>
      <c r="S13" s="3"/>
      <c r="T13" s="3"/>
    </row>
    <row r="14" spans="1:20" ht="21" customHeight="1" x14ac:dyDescent="0.25">
      <c r="A14" s="7">
        <f>[3]Лист1!$D$122</f>
        <v>42115</v>
      </c>
      <c r="B14" s="8">
        <f>[3]Лист1!$B$131</f>
        <v>89.302000000000007</v>
      </c>
      <c r="C14" s="8">
        <f>[3]Лист1!$C$131</f>
        <v>4.7110000000000003</v>
      </c>
      <c r="D14" s="8">
        <f>[3]Лист1!$D$131</f>
        <v>1.1859999999999999</v>
      </c>
      <c r="E14" s="8">
        <f>[3]Лист1!$F$131</f>
        <v>0.14099999999999999</v>
      </c>
      <c r="F14" s="8">
        <f>[3]Лист1!$E$131</f>
        <v>0.224</v>
      </c>
      <c r="G14" s="8">
        <f>SUM([3]Лист1!$G$131:$I$131)</f>
        <v>0.111</v>
      </c>
      <c r="H14" s="8">
        <f>[3]Лист1!$J$131</f>
        <v>9.1999999999999998E-2</v>
      </c>
      <c r="I14" s="8">
        <f>[3]Лист1!$K$131</f>
        <v>1.367</v>
      </c>
      <c r="J14" s="8">
        <f>[3]Лист1!$L$131</f>
        <v>2.8610000000000002</v>
      </c>
      <c r="K14" s="8">
        <f>[3]Лист1!$M$131</f>
        <v>5.0000000000000001E-3</v>
      </c>
      <c r="L14" s="43"/>
      <c r="M14" s="8">
        <f>[3]Лист1!$M$135</f>
        <v>0.76300000000000001</v>
      </c>
      <c r="N14" s="8">
        <f>[3]Лист1!$M$136</f>
        <v>8218</v>
      </c>
      <c r="O14" s="8">
        <f>[3]Лист1!$M$137</f>
        <v>11438</v>
      </c>
      <c r="P14" s="43"/>
      <c r="Q14" s="43"/>
      <c r="R14" s="46"/>
      <c r="S14" s="3"/>
      <c r="T14" s="3"/>
    </row>
    <row r="15" spans="1:20" ht="21" customHeight="1" thickBot="1" x14ac:dyDescent="0.3">
      <c r="A15" s="9" t="str">
        <f>[4]Лист1!$D$122</f>
        <v>27.04.2015р.</v>
      </c>
      <c r="B15" s="10">
        <f>[4]Лист1!$B$131</f>
        <v>89.656999999999996</v>
      </c>
      <c r="C15" s="10">
        <f>[4]Лист1!$C$131</f>
        <v>4.63</v>
      </c>
      <c r="D15" s="10">
        <f>[4]Лист1!$D$131</f>
        <v>1.075</v>
      </c>
      <c r="E15" s="10">
        <f>[4]Лист1!$F$131</f>
        <v>0.121</v>
      </c>
      <c r="F15" s="10">
        <f>[4]Лист1!$E$131</f>
        <v>0.185</v>
      </c>
      <c r="G15" s="10">
        <f>SUM([4]Лист1!$G$131:$I$131)</f>
        <v>0.10200000000000001</v>
      </c>
      <c r="H15" s="10">
        <f>[4]Лист1!$J$131</f>
        <v>0.10100000000000001</v>
      </c>
      <c r="I15" s="10">
        <f>[4]Лист1!$K$131</f>
        <v>1.3160000000000001</v>
      </c>
      <c r="J15" s="10">
        <f>[4]Лист1!$L$131</f>
        <v>2.8069999999999999</v>
      </c>
      <c r="K15" s="10">
        <f>[4]Лист1!$M$131</f>
        <v>6.0000000000000001E-3</v>
      </c>
      <c r="L15" s="44"/>
      <c r="M15" s="10">
        <f>[4]Лист1!$M$135</f>
        <v>0.75900000000000001</v>
      </c>
      <c r="N15" s="10">
        <f>[4]Лист1!$M$136</f>
        <v>8196</v>
      </c>
      <c r="O15" s="10">
        <f>[4]Лист1!$M$137</f>
        <v>11437</v>
      </c>
      <c r="P15" s="44"/>
      <c r="Q15" s="44"/>
      <c r="R15" s="47"/>
      <c r="S15" s="3"/>
      <c r="T15" s="3"/>
    </row>
    <row r="16" spans="1:20" ht="13.5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3"/>
      <c r="T16" s="3"/>
    </row>
    <row r="17" spans="1:20" ht="13.5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3"/>
      <c r="T17" s="3"/>
    </row>
    <row r="18" spans="1:20" ht="6.75" customHeight="1" x14ac:dyDescent="0.25"/>
    <row r="19" spans="1:20" ht="16.5" customHeight="1" x14ac:dyDescent="0.25">
      <c r="A19" s="21" t="s">
        <v>11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20" ht="10.5" customHeight="1" x14ac:dyDescent="0.25">
      <c r="K20" s="12" t="s">
        <v>12</v>
      </c>
      <c r="N20" s="13" t="s">
        <v>13</v>
      </c>
      <c r="O20" s="14"/>
    </row>
    <row r="21" spans="1:20" ht="10.5" customHeight="1" x14ac:dyDescent="0.25">
      <c r="M21" s="15"/>
      <c r="N21" s="15"/>
      <c r="O21" s="14"/>
      <c r="P21" s="16"/>
    </row>
    <row r="22" spans="1:20" x14ac:dyDescent="0.25">
      <c r="A22" s="29" t="s">
        <v>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20" ht="10.5" customHeight="1" x14ac:dyDescent="0.25">
      <c r="K23" s="12" t="s">
        <v>12</v>
      </c>
      <c r="N23" s="13" t="s">
        <v>13</v>
      </c>
    </row>
  </sheetData>
  <mergeCells count="31">
    <mergeCell ref="M11:O11"/>
    <mergeCell ref="A22:R22"/>
    <mergeCell ref="B9:K9"/>
    <mergeCell ref="A9:A11"/>
    <mergeCell ref="L9:L11"/>
    <mergeCell ref="M9:M10"/>
    <mergeCell ref="N9:N10"/>
    <mergeCell ref="O9:O10"/>
    <mergeCell ref="P9:P11"/>
    <mergeCell ref="Q9:Q11"/>
    <mergeCell ref="R9:R11"/>
    <mergeCell ref="L12:L15"/>
    <mergeCell ref="P12:P15"/>
    <mergeCell ref="Q12:Q15"/>
    <mergeCell ref="R12:R15"/>
    <mergeCell ref="A3:R3"/>
    <mergeCell ref="A5:R5"/>
    <mergeCell ref="A7:R7"/>
    <mergeCell ref="A19:R19"/>
    <mergeCell ref="A1:N1"/>
    <mergeCell ref="O1:Q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2015-05-06T05:08:57Z</dcterms:modified>
</cp:coreProperties>
</file>