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0" windowWidth="11655" windowHeight="5310" tabRatio="334" firstSheet="0" activeTab="0"/>
  </bookViews>
  <sheets>
    <sheet name="С 01" sheetId="1" r:id="rId1"/>
  </sheet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 localSheetId="0">#REF!</definedName>
    <definedName name="A1N1М2G">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 localSheetId="0">#REF!</definedName>
    <definedName name="A1N2М2G">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 localSheetId="0">#REF!</definedName>
    <definedName name="A1N3М2G">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 localSheetId="0">#REF!</definedName>
    <definedName name="A1N4М2G">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 localSheetId="0">#REF!</definedName>
    <definedName name="A1N5М2G">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 localSheetId="0">#REF!</definedName>
    <definedName name="A1N6М2G">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 localSheetId="0">#REF!</definedName>
    <definedName name="A1N7М2G">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 localSheetId="0">#REF!</definedName>
    <definedName name="A1N8М2G">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 localSheetId="0">#REF!</definedName>
    <definedName name="A2N1М2G">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 localSheetId="0">#REF!</definedName>
    <definedName name="A2N2М2G">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 localSheetId="0">#REF!</definedName>
    <definedName name="A2N3М2G">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 localSheetId="0">#REF!</definedName>
    <definedName name="A2N4М2G">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 localSheetId="0">#REF!</definedName>
    <definedName name="A2N5М2G">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 localSheetId="0">#REF!</definedName>
    <definedName name="A2N6М2G">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 localSheetId="0">#REF!</definedName>
    <definedName name="A2N7М2G">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 localSheetId="0">#REF!</definedName>
    <definedName name="A2N8М2G">#REF!</definedName>
    <definedName name="N1C1B" localSheetId="0">#REF!</definedName>
    <definedName name="N1C1B">#REF!</definedName>
    <definedName name="N1C1G" localSheetId="0">#REF!</definedName>
    <definedName name="N1C1G">#REF!</definedName>
    <definedName name="N1C2B" localSheetId="0">#REF!</definedName>
    <definedName name="N1C2B">#REF!</definedName>
    <definedName name="N1C2G" localSheetId="0">#REF!</definedName>
    <definedName name="N1C2G">#REF!</definedName>
    <definedName name="N2C1B" localSheetId="0">#REF!</definedName>
    <definedName name="N2C1B">#REF!</definedName>
    <definedName name="N2C1G" localSheetId="0">#REF!</definedName>
    <definedName name="N2C1G">#REF!</definedName>
    <definedName name="N2C2B" localSheetId="0">#REF!</definedName>
    <definedName name="N2C2B">#REF!</definedName>
    <definedName name="N2C2G" localSheetId="0">#REF!</definedName>
    <definedName name="N2C2G">#REF!</definedName>
    <definedName name="N3C1B" localSheetId="0">#REF!</definedName>
    <definedName name="N3C1B">#REF!</definedName>
    <definedName name="N3C1G" localSheetId="0">#REF!</definedName>
    <definedName name="N3C1G">#REF!</definedName>
    <definedName name="N3C2B" localSheetId="0">#REF!</definedName>
    <definedName name="N3C2B">#REF!</definedName>
    <definedName name="N3C2G" localSheetId="0">#REF!</definedName>
    <definedName name="N3C2G">#REF!</definedName>
    <definedName name="N4C1B" localSheetId="0">#REF!</definedName>
    <definedName name="N4C1B">#REF!</definedName>
    <definedName name="N4C1G" localSheetId="0">#REF!</definedName>
    <definedName name="N4C1G">#REF!</definedName>
    <definedName name="N4C2B" localSheetId="0">#REF!</definedName>
    <definedName name="N4C2B">#REF!</definedName>
    <definedName name="N4C2G" localSheetId="0">#REF!</definedName>
    <definedName name="N4C2G">#REF!</definedName>
    <definedName name="N5C1B" localSheetId="0">#REF!</definedName>
    <definedName name="N5C1B">#REF!</definedName>
    <definedName name="N5C1G" localSheetId="0">#REF!</definedName>
    <definedName name="N5C1G">#REF!</definedName>
    <definedName name="N5C2B" localSheetId="0">#REF!</definedName>
    <definedName name="N5C2B">#REF!</definedName>
    <definedName name="N5C2G" localSheetId="0">#REF!</definedName>
    <definedName name="N5C2G">#REF!</definedName>
    <definedName name="N6C1B" localSheetId="0">#REF!</definedName>
    <definedName name="N6C1B">#REF!</definedName>
    <definedName name="N6C1G" localSheetId="0">#REF!</definedName>
    <definedName name="N6C1G">#REF!</definedName>
    <definedName name="N6C2B" localSheetId="0">#REF!</definedName>
    <definedName name="N6C2B">#REF!</definedName>
    <definedName name="N6C2G" localSheetId="0">#REF!</definedName>
    <definedName name="N6C2G">#REF!</definedName>
    <definedName name="N7C1B" localSheetId="0">#REF!</definedName>
    <definedName name="N7C1B">#REF!</definedName>
    <definedName name="N7C1G" localSheetId="0">#REF!</definedName>
    <definedName name="N7C1G">#REF!</definedName>
    <definedName name="N7C2B" localSheetId="0">#REF!</definedName>
    <definedName name="N7C2B">#REF!</definedName>
    <definedName name="N7C2G" localSheetId="0">#REF!</definedName>
    <definedName name="N7C2G">#REF!</definedName>
    <definedName name="N8C1B" localSheetId="0">#REF!</definedName>
    <definedName name="N8C1B">#REF!</definedName>
    <definedName name="N8C1G" localSheetId="0">#REF!</definedName>
    <definedName name="N8C1G">#REF!</definedName>
    <definedName name="N8C2B" localSheetId="0">#REF!</definedName>
    <definedName name="N8C2B">#REF!</definedName>
    <definedName name="N8C2G" localSheetId="0">#REF!</definedName>
    <definedName name="N8C2G">#REF!</definedName>
    <definedName name="_xlnm.Print_Area" localSheetId="0">'С 01'!$A$1:$V$40</definedName>
  </definedNames>
  <calcPr fullCalcOnLoad="1"/>
</workbook>
</file>

<file path=xl/sharedStrings.xml><?xml version="1.0" encoding="utf-8"?>
<sst xmlns="http://schemas.openxmlformats.org/spreadsheetml/2006/main" count="52" uniqueCount="45">
  <si>
    <t>Пропан</t>
  </si>
  <si>
    <t>нео-Пентан</t>
  </si>
  <si>
    <t>Азот</t>
  </si>
  <si>
    <t>Етан</t>
  </si>
  <si>
    <t>Кисень</t>
  </si>
  <si>
    <t xml:space="preserve"> </t>
  </si>
  <si>
    <t>Гайсинське ЛВУМГ</t>
  </si>
  <si>
    <t>Метан</t>
  </si>
  <si>
    <t>Ізо-пентан</t>
  </si>
  <si>
    <t>Н-пентан</t>
  </si>
  <si>
    <t>Діоксид вуглецю</t>
  </si>
  <si>
    <t xml:space="preserve">  </t>
  </si>
  <si>
    <t>Число місяця</t>
  </si>
  <si>
    <t xml:space="preserve">    Густина</t>
  </si>
  <si>
    <t xml:space="preserve">Масова концентрація </t>
  </si>
  <si>
    <t>Ізо - бутан</t>
  </si>
  <si>
    <t>Н - бутан</t>
  </si>
  <si>
    <t>Пентани</t>
  </si>
  <si>
    <t>Гексани та вищі</t>
  </si>
  <si>
    <t>відносна</t>
  </si>
  <si>
    <t>Підпис</t>
  </si>
  <si>
    <t>Вимірювальна хіміко-аналітична лабораторія Гайсинського ЛВУМГ</t>
  </si>
  <si>
    <t>ПЕНТАНИ</t>
  </si>
  <si>
    <t>Атестована в системі Держстандарту України</t>
  </si>
  <si>
    <t>Компонентний склад, % об.</t>
  </si>
  <si>
    <r>
      <t>Теплота згоряння нижча, ккал/м</t>
    </r>
    <r>
      <rPr>
        <vertAlign val="superscript"/>
        <sz val="10"/>
        <rFont val="Arial Cyr"/>
        <family val="2"/>
      </rPr>
      <t>3</t>
    </r>
  </si>
  <si>
    <r>
      <t>Маса механічних домішок, г/м</t>
    </r>
    <r>
      <rPr>
        <vertAlign val="superscript"/>
        <sz val="8"/>
        <rFont val="Arial Cyr"/>
        <family val="2"/>
      </rPr>
      <t>3</t>
    </r>
  </si>
  <si>
    <r>
      <t>меркаптанової сірки, г/м</t>
    </r>
    <r>
      <rPr>
        <vertAlign val="superscript"/>
        <sz val="8"/>
        <rFont val="Arial Cyr"/>
        <family val="2"/>
      </rPr>
      <t>3</t>
    </r>
  </si>
  <si>
    <r>
      <t>сірководню,г/м</t>
    </r>
    <r>
      <rPr>
        <vertAlign val="superscript"/>
        <sz val="8"/>
        <rFont val="Arial Cyr"/>
        <family val="2"/>
      </rPr>
      <t>3</t>
    </r>
  </si>
  <si>
    <r>
      <t>при 20</t>
    </r>
    <r>
      <rPr>
        <sz val="10"/>
        <rFont val="Arial"/>
        <family val="2"/>
      </rPr>
      <t>º</t>
    </r>
    <r>
      <rPr>
        <sz val="10"/>
        <rFont val="Arial Cyr"/>
        <family val="2"/>
      </rPr>
      <t>С; 101,325 кПа</t>
    </r>
  </si>
  <si>
    <t>ПАСПОРТ ФІЗИКО-ХІМІЧНИХ ПОКАЗНИКІВ  ПРИРОДНОГО ГАЗУ</t>
  </si>
  <si>
    <t>ПАТ "Укртрансгаз"</t>
  </si>
  <si>
    <t>філія УМГ "Черкаситрансгаз"</t>
  </si>
  <si>
    <t>відсутн.</t>
  </si>
  <si>
    <r>
      <t xml:space="preserve">Температура газу при визначенні точки роси вологи (ТТР), </t>
    </r>
    <r>
      <rPr>
        <sz val="10"/>
        <rFont val="Calibri"/>
        <family val="2"/>
      </rPr>
      <t>°</t>
    </r>
    <r>
      <rPr>
        <sz val="10"/>
        <rFont val="Arial Cyr"/>
        <family val="0"/>
      </rPr>
      <t>С</t>
    </r>
  </si>
  <si>
    <t>Свідоцтво про атестацію № ПУ-0077/14</t>
  </si>
  <si>
    <t>видано 28.05.2014 р. чинно до 27.05.2018 р.</t>
  </si>
  <si>
    <r>
      <t xml:space="preserve">Точка роси вологи (ТТР); (Р = 3,92 МПа), </t>
    </r>
    <r>
      <rPr>
        <sz val="8"/>
        <rFont val="Calibri"/>
        <family val="2"/>
      </rPr>
      <t>°</t>
    </r>
    <r>
      <rPr>
        <sz val="8"/>
        <rFont val="Arial Cyr"/>
        <family val="2"/>
      </rPr>
      <t>С</t>
    </r>
  </si>
  <si>
    <r>
      <t>абсолютна, кг/м</t>
    </r>
    <r>
      <rPr>
        <sz val="10"/>
        <rFont val="Calibri"/>
        <family val="2"/>
      </rPr>
      <t>³</t>
    </r>
  </si>
  <si>
    <r>
      <t>Число ВОББЕ вище,  ккал/м</t>
    </r>
    <r>
      <rPr>
        <sz val="10"/>
        <rFont val="Calibri"/>
        <family val="2"/>
      </rPr>
      <t>³</t>
    </r>
  </si>
  <si>
    <t>Начальник лабораторії                                            ____________________ О.В. Стук</t>
  </si>
  <si>
    <t>Дата:</t>
  </si>
  <si>
    <t>по газопроводу "Союз" за ЛЮТИЙ 2015 року</t>
  </si>
  <si>
    <t>Начальник управління Гайсинського ЛВУМГ        ____________________ Ю.В. Омельченко</t>
  </si>
  <si>
    <t>переданого Гайсинським ЛВУМГ та прийнятого ДТЕК "Західенерго", Ладижинська ТЕС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</si>
</sst>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/m"/>
    <numFmt numFmtId="173" formatCode="0.0"/>
    <numFmt numFmtId="174" formatCode="0;[Red]0"/>
    <numFmt numFmtId="175" formatCode="0.000"/>
    <numFmt numFmtId="176" formatCode="0.0000"/>
    <numFmt numFmtId="177" formatCode="d\ mmmm\,\ yyyy"/>
    <numFmt numFmtId="178" formatCode="d\ mmmm\ yyyy"/>
    <numFmt numFmtId="179" formatCode="d\ mmmm\ yyyy\ &quot;року&quot;"/>
    <numFmt numFmtId="180" formatCode="mmmm\ yyyy\ /&quot;року&quot;"/>
    <numFmt numFmtId="181" formatCode="&quot;за &quot;\ mmmm\ yyyy\ &quot; року&quot;"/>
    <numFmt numFmtId="182" formatCode="&quot;газопроводу ''Союз'' за&quot;\ mmmm\ yyyy\ &quot; року&quot;"/>
    <numFmt numFmtId="183" formatCode="&quot;по газопроводу ''Союз'' за&quot;\ mmmm\ yyyy\ &quot; року&quot;"/>
    <numFmt numFmtId="184" formatCode="#,##0.00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9">
    <font>
      <sz val="8"/>
      <name val="Tahoma"/>
      <family val="0"/>
    </font>
    <font>
      <sz val="10"/>
      <name val="Tahoma"/>
      <family val="2"/>
    </font>
    <font>
      <u val="single"/>
      <sz val="8"/>
      <color indexed="12"/>
      <name val="Tahoma"/>
      <family val="2"/>
    </font>
    <font>
      <u val="single"/>
      <sz val="8"/>
      <color indexed="36"/>
      <name val="Tahoma"/>
      <family val="2"/>
    </font>
    <font>
      <b/>
      <sz val="8"/>
      <name val="Tahoma"/>
      <family val="2"/>
    </font>
    <font>
      <b/>
      <sz val="10"/>
      <name val="Arial Cyr"/>
      <family val="2"/>
    </font>
    <font>
      <b/>
      <sz val="9"/>
      <name val="Tahoma"/>
      <family val="2"/>
    </font>
    <font>
      <sz val="10"/>
      <name val="Arial"/>
      <family val="2"/>
    </font>
    <font>
      <sz val="11"/>
      <name val="Arial"/>
      <family val="2"/>
    </font>
    <font>
      <sz val="11"/>
      <name val="Tahoma"/>
      <family val="2"/>
    </font>
    <font>
      <b/>
      <u val="single"/>
      <sz val="10"/>
      <name val="Tahoma"/>
      <family val="2"/>
    </font>
    <font>
      <sz val="10"/>
      <name val="Arial Cyr"/>
      <family val="0"/>
    </font>
    <font>
      <sz val="8"/>
      <name val="Arial Cyr"/>
      <family val="2"/>
    </font>
    <font>
      <vertAlign val="superscript"/>
      <sz val="10"/>
      <name val="Arial Cyr"/>
      <family val="2"/>
    </font>
    <font>
      <vertAlign val="superscript"/>
      <sz val="8"/>
      <name val="Arial Cyr"/>
      <family val="2"/>
    </font>
    <font>
      <b/>
      <sz val="13"/>
      <name val="Arial Cyr"/>
      <family val="2"/>
    </font>
    <font>
      <b/>
      <sz val="11"/>
      <name val="Arial Cyr"/>
      <family val="2"/>
    </font>
    <font>
      <b/>
      <sz val="11"/>
      <name val="Tahoma"/>
      <family val="2"/>
    </font>
    <font>
      <sz val="9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55"/>
      <name val="Tahoma"/>
      <family val="2"/>
    </font>
    <font>
      <b/>
      <sz val="8"/>
      <color indexed="55"/>
      <name val="Tahoma"/>
      <family val="2"/>
    </font>
    <font>
      <sz val="11"/>
      <color indexed="55"/>
      <name val="Arial"/>
      <family val="2"/>
    </font>
    <font>
      <sz val="11"/>
      <color indexed="55"/>
      <name val="Tahoma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0" tint="-0.3499799966812134"/>
      <name val="Tahoma"/>
      <family val="2"/>
    </font>
    <font>
      <sz val="11"/>
      <color theme="0" tint="-0.3499799966812134"/>
      <name val="Arial"/>
      <family val="2"/>
    </font>
    <font>
      <sz val="11"/>
      <color theme="0" tint="-0.3499799966812134"/>
      <name val="Tahoma"/>
      <family val="2"/>
    </font>
    <font>
      <sz val="10"/>
      <color theme="0" tint="-0.3499799966812134"/>
      <name val="Tahoma"/>
      <family val="2"/>
    </font>
    <font>
      <b/>
      <sz val="8"/>
      <color theme="0" tint="-0.3499799966812134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5" fontId="9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83" fontId="5" fillId="0" borderId="0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0" xfId="0" applyFont="1" applyAlignment="1">
      <alignment/>
    </xf>
    <xf numFmtId="175" fontId="0" fillId="33" borderId="0" xfId="0" applyNumberFormat="1" applyFill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175" fontId="9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54" applyNumberFormat="1" applyFont="1" applyAlignment="1">
      <alignment horizontal="left"/>
      <protection/>
    </xf>
    <xf numFmtId="0" fontId="1" fillId="0" borderId="0" xfId="0" applyFont="1" applyAlignment="1">
      <alignment horizontal="left"/>
    </xf>
    <xf numFmtId="0" fontId="19" fillId="0" borderId="0" xfId="0" applyFont="1" applyBorder="1" applyAlignment="1">
      <alignment horizontal="left" vertical="top"/>
    </xf>
    <xf numFmtId="1" fontId="1" fillId="34" borderId="11" xfId="0" applyNumberFormat="1" applyFont="1" applyFill="1" applyBorder="1" applyAlignment="1">
      <alignment horizontal="center"/>
    </xf>
    <xf numFmtId="175" fontId="9" fillId="35" borderId="0" xfId="0" applyNumberFormat="1" applyFont="1" applyFill="1" applyAlignment="1">
      <alignment/>
    </xf>
    <xf numFmtId="0" fontId="9" fillId="35" borderId="0" xfId="0" applyFont="1" applyFill="1" applyAlignment="1">
      <alignment/>
    </xf>
    <xf numFmtId="0" fontId="21" fillId="34" borderId="11" xfId="0" applyFont="1" applyFill="1" applyBorder="1" applyAlignment="1">
      <alignment horizontal="center"/>
    </xf>
    <xf numFmtId="175" fontId="1" fillId="34" borderId="11" xfId="0" applyNumberFormat="1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 horizontal="left"/>
    </xf>
    <xf numFmtId="173" fontId="1" fillId="0" borderId="11" xfId="0" applyNumberFormat="1" applyFont="1" applyBorder="1" applyAlignment="1">
      <alignment horizontal="left"/>
    </xf>
    <xf numFmtId="176" fontId="1" fillId="0" borderId="11" xfId="0" applyNumberFormat="1" applyFont="1" applyBorder="1" applyAlignment="1">
      <alignment horizontal="left"/>
    </xf>
    <xf numFmtId="14" fontId="10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34" borderId="12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 vertical="center"/>
    </xf>
    <xf numFmtId="175" fontId="1" fillId="34" borderId="10" xfId="0" applyNumberFormat="1" applyFont="1" applyFill="1" applyBorder="1" applyAlignment="1">
      <alignment horizontal="center" wrapText="1"/>
    </xf>
    <xf numFmtId="1" fontId="1" fillId="34" borderId="10" xfId="0" applyNumberFormat="1" applyFont="1" applyFill="1" applyBorder="1" applyAlignment="1">
      <alignment horizontal="center"/>
    </xf>
    <xf numFmtId="173" fontId="1" fillId="0" borderId="1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/>
    </xf>
    <xf numFmtId="176" fontId="1" fillId="0" borderId="10" xfId="0" applyNumberFormat="1" applyFont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175" fontId="1" fillId="0" borderId="12" xfId="0" applyNumberFormat="1" applyFont="1" applyBorder="1" applyAlignment="1">
      <alignment horizontal="center" vertical="center"/>
    </xf>
    <xf numFmtId="175" fontId="1" fillId="34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175" fontId="1" fillId="34" borderId="12" xfId="0" applyNumberFormat="1" applyFont="1" applyFill="1" applyBorder="1" applyAlignment="1">
      <alignment horizontal="center" wrapText="1"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3" fontId="1" fillId="34" borderId="12" xfId="0" applyNumberFormat="1" applyFont="1" applyFill="1" applyBorder="1" applyAlignment="1">
      <alignment horizontal="left" vertical="center"/>
    </xf>
    <xf numFmtId="176" fontId="1" fillId="34" borderId="12" xfId="0" applyNumberFormat="1" applyFont="1" applyFill="1" applyBorder="1" applyAlignment="1">
      <alignment horizontal="left" vertical="center"/>
    </xf>
    <xf numFmtId="3" fontId="1" fillId="34" borderId="12" xfId="0" applyNumberFormat="1" applyFont="1" applyFill="1" applyBorder="1" applyAlignment="1">
      <alignment horizontal="left" vertical="center"/>
    </xf>
    <xf numFmtId="0" fontId="64" fillId="0" borderId="0" xfId="0" applyFont="1" applyBorder="1" applyAlignment="1">
      <alignment/>
    </xf>
    <xf numFmtId="0" fontId="65" fillId="35" borderId="0" xfId="0" applyFont="1" applyFill="1" applyBorder="1" applyAlignment="1">
      <alignment horizontal="left"/>
    </xf>
    <xf numFmtId="0" fontId="64" fillId="0" borderId="0" xfId="0" applyNumberFormat="1" applyFont="1" applyBorder="1" applyAlignment="1">
      <alignment horizontal="left"/>
    </xf>
    <xf numFmtId="175" fontId="64" fillId="35" borderId="0" xfId="0" applyNumberFormat="1" applyFont="1" applyFill="1" applyBorder="1" applyAlignment="1">
      <alignment horizontal="right"/>
    </xf>
    <xf numFmtId="0" fontId="66" fillId="35" borderId="0" xfId="0" applyFont="1" applyFill="1" applyBorder="1" applyAlignment="1">
      <alignment/>
    </xf>
    <xf numFmtId="0" fontId="65" fillId="0" borderId="0" xfId="0" applyFont="1" applyBorder="1" applyAlignment="1">
      <alignment horizontal="left"/>
    </xf>
    <xf numFmtId="175" fontId="64" fillId="33" borderId="0" xfId="0" applyNumberFormat="1" applyFont="1" applyFill="1" applyBorder="1" applyAlignment="1">
      <alignment horizontal="right"/>
    </xf>
    <xf numFmtId="0" fontId="66" fillId="0" borderId="0" xfId="0" applyFont="1" applyBorder="1" applyAlignment="1">
      <alignment/>
    </xf>
    <xf numFmtId="0" fontId="65" fillId="34" borderId="0" xfId="0" applyFont="1" applyFill="1" applyBorder="1" applyAlignment="1">
      <alignment horizontal="left"/>
    </xf>
    <xf numFmtId="175" fontId="64" fillId="34" borderId="0" xfId="0" applyNumberFormat="1" applyFont="1" applyFill="1" applyBorder="1" applyAlignment="1">
      <alignment horizontal="right"/>
    </xf>
    <xf numFmtId="0" fontId="66" fillId="34" borderId="0" xfId="0" applyFont="1" applyFill="1" applyBorder="1" applyAlignment="1">
      <alignment/>
    </xf>
    <xf numFmtId="0" fontId="67" fillId="0" borderId="0" xfId="0" applyFont="1" applyBorder="1" applyAlignment="1">
      <alignment horizontal="left"/>
    </xf>
    <xf numFmtId="0" fontId="1" fillId="34" borderId="11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/>
    </xf>
    <xf numFmtId="14" fontId="20" fillId="0" borderId="0" xfId="0" applyNumberFormat="1" applyFont="1" applyAlignment="1">
      <alignment horizontal="left"/>
    </xf>
    <xf numFmtId="0" fontId="19" fillId="0" borderId="0" xfId="0" applyFont="1" applyAlignment="1">
      <alignment horizontal="center" vertical="top"/>
    </xf>
    <xf numFmtId="0" fontId="2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64" fillId="0" borderId="0" xfId="0" applyFont="1" applyBorder="1" applyAlignment="1">
      <alignment horizontal="center" textRotation="90"/>
    </xf>
    <xf numFmtId="0" fontId="1" fillId="34" borderId="10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68" fillId="0" borderId="0" xfId="0" applyFont="1" applyBorder="1" applyAlignment="1">
      <alignment horizontal="center" textRotation="90"/>
    </xf>
    <xf numFmtId="0" fontId="11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/>
    </xf>
    <xf numFmtId="0" fontId="15" fillId="0" borderId="0" xfId="0" applyFont="1" applyAlignment="1">
      <alignment horizontal="center"/>
    </xf>
    <xf numFmtId="183" fontId="16" fillId="0" borderId="0" xfId="0" applyNumberFormat="1" applyFont="1" applyBorder="1" applyAlignment="1">
      <alignment horizontal="center"/>
    </xf>
    <xf numFmtId="183" fontId="17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6" fillId="34" borderId="0" xfId="0" applyFont="1" applyFill="1" applyBorder="1" applyAlignment="1">
      <alignment horizontal="center" wrapText="1"/>
    </xf>
    <xf numFmtId="0" fontId="11" fillId="0" borderId="13" xfId="0" applyNumberFormat="1" applyFont="1" applyBorder="1" applyAlignment="1">
      <alignment horizontal="center" vertical="center" textRotation="90"/>
    </xf>
    <xf numFmtId="0" fontId="11" fillId="0" borderId="14" xfId="0" applyNumberFormat="1" applyFont="1" applyBorder="1" applyAlignment="1">
      <alignment horizontal="center" vertical="center" textRotation="90"/>
    </xf>
    <xf numFmtId="0" fontId="11" fillId="0" borderId="21" xfId="0" applyNumberFormat="1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2" fontId="1" fillId="0" borderId="11" xfId="0" applyNumberFormat="1" applyFont="1" applyBorder="1" applyAlignment="1">
      <alignment horizontal="center" vertical="center" textRotation="90"/>
    </xf>
    <xf numFmtId="2" fontId="1" fillId="0" borderId="19" xfId="0" applyNumberFormat="1" applyFont="1" applyBorder="1" applyAlignment="1">
      <alignment horizontal="center" vertical="center" textRotation="9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AG44"/>
  <sheetViews>
    <sheetView tabSelected="1" view="pageBreakPreview" zoomScaleSheetLayoutView="100" zoomScalePageLayoutView="0" workbookViewId="0" topLeftCell="A1">
      <selection activeCell="T37" sqref="T37"/>
    </sheetView>
  </sheetViews>
  <sheetFormatPr defaultColWidth="9.33203125" defaultRowHeight="10.5"/>
  <cols>
    <col min="1" max="1" width="6.16015625" style="4" customWidth="1"/>
    <col min="2" max="2" width="9.66015625" style="0" bestFit="1" customWidth="1"/>
    <col min="3" max="3" width="9.5" style="0" customWidth="1"/>
    <col min="4" max="4" width="9.16015625" style="0" customWidth="1"/>
    <col min="5" max="5" width="9.5" style="0" customWidth="1"/>
    <col min="6" max="6" width="9.16015625" style="0" customWidth="1"/>
    <col min="7" max="7" width="9" style="0" customWidth="1"/>
    <col min="8" max="8" width="8.83203125" style="0" customWidth="1"/>
    <col min="9" max="9" width="9.66015625" style="0" customWidth="1"/>
    <col min="10" max="10" width="8.5" style="0" customWidth="1"/>
    <col min="11" max="11" width="8" style="0" customWidth="1"/>
    <col min="12" max="12" width="8.66015625" style="0" customWidth="1"/>
    <col min="13" max="13" width="7.66015625" style="0" customWidth="1"/>
    <col min="14" max="14" width="8.33203125" style="0" customWidth="1"/>
    <col min="15" max="15" width="9.16015625" style="0" customWidth="1"/>
    <col min="16" max="16" width="10" style="0" customWidth="1"/>
    <col min="17" max="17" width="8" style="0" customWidth="1"/>
    <col min="18" max="18" width="9.83203125" style="0" customWidth="1"/>
    <col min="19" max="19" width="5" style="0" customWidth="1"/>
    <col min="20" max="20" width="4.66015625" style="0" customWidth="1"/>
    <col min="21" max="21" width="5.33203125" style="0" customWidth="1"/>
    <col min="22" max="22" width="3.83203125" style="0" customWidth="1"/>
    <col min="23" max="23" width="10.83203125" style="0" bestFit="1" customWidth="1"/>
    <col min="24" max="24" width="18.5" style="0" customWidth="1"/>
    <col min="25" max="25" width="9.33203125" style="0" hidden="1" customWidth="1"/>
  </cols>
  <sheetData>
    <row r="1" spans="2:19" ht="12.75">
      <c r="B1" s="18" t="s">
        <v>31</v>
      </c>
      <c r="C1" s="18"/>
      <c r="D1" s="6"/>
      <c r="M1" s="2"/>
      <c r="N1" s="1" t="s">
        <v>21</v>
      </c>
      <c r="O1" s="2"/>
      <c r="P1" s="24"/>
      <c r="Q1" s="24"/>
      <c r="R1" s="24"/>
      <c r="S1" s="2"/>
    </row>
    <row r="2" spans="2:19" ht="12.75">
      <c r="B2" s="18" t="s">
        <v>32</v>
      </c>
      <c r="C2" s="18"/>
      <c r="D2" s="6"/>
      <c r="M2" s="2"/>
      <c r="N2" s="1" t="s">
        <v>23</v>
      </c>
      <c r="O2" s="2"/>
      <c r="P2" s="24"/>
      <c r="Q2" s="24"/>
      <c r="R2" s="24"/>
      <c r="S2" s="2"/>
    </row>
    <row r="3" spans="2:19" ht="12.75">
      <c r="B3" s="28" t="s">
        <v>6</v>
      </c>
      <c r="C3" s="18"/>
      <c r="D3" s="6"/>
      <c r="K3" s="25" t="s">
        <v>5</v>
      </c>
      <c r="M3" s="2"/>
      <c r="N3" s="1" t="s">
        <v>35</v>
      </c>
      <c r="O3" s="2"/>
      <c r="P3" s="24"/>
      <c r="Q3" s="24"/>
      <c r="R3" s="24"/>
      <c r="S3" s="2"/>
    </row>
    <row r="4" spans="2:19" ht="12.75">
      <c r="B4" s="18" t="s">
        <v>11</v>
      </c>
      <c r="M4" s="2"/>
      <c r="N4" s="1" t="s">
        <v>36</v>
      </c>
      <c r="O4" s="2"/>
      <c r="P4" s="24"/>
      <c r="Q4" s="24"/>
      <c r="R4" s="24"/>
      <c r="S4" s="2"/>
    </row>
    <row r="5" spans="13:19" ht="12.75">
      <c r="M5" s="2"/>
      <c r="N5" s="2"/>
      <c r="O5" s="2"/>
      <c r="P5" s="2"/>
      <c r="Q5" s="2"/>
      <c r="R5" s="2"/>
      <c r="S5" s="2"/>
    </row>
    <row r="6" spans="3:23" ht="16.5">
      <c r="C6" s="105" t="s">
        <v>30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W6" t="s">
        <v>11</v>
      </c>
    </row>
    <row r="7" spans="1:23" s="3" customFormat="1" ht="18.75" customHeight="1">
      <c r="A7" s="5"/>
      <c r="C7" s="16"/>
      <c r="D7" s="110" t="s">
        <v>44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6"/>
      <c r="S7" s="16"/>
      <c r="T7" s="17"/>
      <c r="U7" s="15"/>
      <c r="V7" s="15"/>
      <c r="W7" s="3" t="s">
        <v>5</v>
      </c>
    </row>
    <row r="8" spans="2:20" ht="15.75" customHeight="1">
      <c r="B8" s="25" t="s">
        <v>5</v>
      </c>
      <c r="C8" s="106" t="s">
        <v>42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7"/>
    </row>
    <row r="9" spans="3:33" ht="15.75" customHeight="1" thickBot="1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AB9" s="63"/>
      <c r="AC9" s="63"/>
      <c r="AD9" s="63"/>
      <c r="AE9" s="63"/>
      <c r="AF9" s="63"/>
      <c r="AG9" s="63"/>
    </row>
    <row r="10" spans="1:33" ht="14.25" customHeight="1">
      <c r="A10" s="111" t="s">
        <v>12</v>
      </c>
      <c r="B10" s="114" t="s">
        <v>24</v>
      </c>
      <c r="C10" s="114"/>
      <c r="D10" s="114"/>
      <c r="E10" s="114"/>
      <c r="F10" s="114"/>
      <c r="G10" s="114"/>
      <c r="H10" s="114"/>
      <c r="I10" s="114"/>
      <c r="J10" s="114"/>
      <c r="K10" s="114"/>
      <c r="L10" s="88" t="s">
        <v>34</v>
      </c>
      <c r="M10" s="115" t="s">
        <v>37</v>
      </c>
      <c r="N10" s="108" t="s">
        <v>25</v>
      </c>
      <c r="O10" s="108" t="s">
        <v>39</v>
      </c>
      <c r="P10" s="23" t="s">
        <v>13</v>
      </c>
      <c r="Q10" s="23"/>
      <c r="R10" s="93" t="s">
        <v>26</v>
      </c>
      <c r="S10" s="96" t="s">
        <v>14</v>
      </c>
      <c r="T10" s="93" t="s">
        <v>27</v>
      </c>
      <c r="U10" s="96" t="s">
        <v>14</v>
      </c>
      <c r="V10" s="101" t="s">
        <v>28</v>
      </c>
      <c r="AB10" s="63"/>
      <c r="AC10" s="63"/>
      <c r="AD10" s="63"/>
      <c r="AE10" s="63"/>
      <c r="AF10" s="63"/>
      <c r="AG10" s="63"/>
    </row>
    <row r="11" spans="1:33" ht="84" customHeight="1">
      <c r="A11" s="112"/>
      <c r="B11" s="100" t="s">
        <v>7</v>
      </c>
      <c r="C11" s="100" t="s">
        <v>3</v>
      </c>
      <c r="D11" s="100" t="s">
        <v>0</v>
      </c>
      <c r="E11" s="100" t="s">
        <v>15</v>
      </c>
      <c r="F11" s="100" t="s">
        <v>16</v>
      </c>
      <c r="G11" s="100" t="s">
        <v>17</v>
      </c>
      <c r="H11" s="100" t="s">
        <v>18</v>
      </c>
      <c r="I11" s="100" t="s">
        <v>4</v>
      </c>
      <c r="J11" s="117" t="s">
        <v>2</v>
      </c>
      <c r="K11" s="100" t="s">
        <v>10</v>
      </c>
      <c r="L11" s="89"/>
      <c r="M11" s="116"/>
      <c r="N11" s="109"/>
      <c r="O11" s="109"/>
      <c r="P11" s="99" t="s">
        <v>19</v>
      </c>
      <c r="Q11" s="100" t="s">
        <v>38</v>
      </c>
      <c r="R11" s="94"/>
      <c r="S11" s="97"/>
      <c r="T11" s="94"/>
      <c r="U11" s="97"/>
      <c r="V11" s="102"/>
      <c r="AB11" s="63"/>
      <c r="AC11" s="85" t="s">
        <v>1</v>
      </c>
      <c r="AD11" s="85" t="s">
        <v>8</v>
      </c>
      <c r="AE11" s="85" t="s">
        <v>9</v>
      </c>
      <c r="AF11" s="91" t="s">
        <v>22</v>
      </c>
      <c r="AG11" s="63"/>
    </row>
    <row r="12" spans="1:33" ht="10.5">
      <c r="A12" s="112"/>
      <c r="B12" s="100"/>
      <c r="C12" s="100"/>
      <c r="D12" s="100"/>
      <c r="E12" s="100"/>
      <c r="F12" s="100"/>
      <c r="G12" s="100"/>
      <c r="H12" s="100"/>
      <c r="I12" s="100"/>
      <c r="J12" s="117"/>
      <c r="K12" s="100"/>
      <c r="L12" s="89"/>
      <c r="M12" s="116"/>
      <c r="N12" s="109"/>
      <c r="O12" s="109"/>
      <c r="P12" s="99"/>
      <c r="Q12" s="100"/>
      <c r="R12" s="94"/>
      <c r="S12" s="97"/>
      <c r="T12" s="94"/>
      <c r="U12" s="97"/>
      <c r="V12" s="102"/>
      <c r="AB12" s="63"/>
      <c r="AC12" s="85"/>
      <c r="AD12" s="85"/>
      <c r="AE12" s="85"/>
      <c r="AF12" s="91"/>
      <c r="AG12" s="63"/>
    </row>
    <row r="13" spans="1:33" ht="13.5" thickBot="1">
      <c r="A13" s="113"/>
      <c r="B13" s="104"/>
      <c r="C13" s="104"/>
      <c r="D13" s="104"/>
      <c r="E13" s="104"/>
      <c r="F13" s="104"/>
      <c r="G13" s="104"/>
      <c r="H13" s="104"/>
      <c r="I13" s="104"/>
      <c r="J13" s="118"/>
      <c r="K13" s="104"/>
      <c r="L13" s="90"/>
      <c r="M13" s="116"/>
      <c r="N13" s="92" t="s">
        <v>29</v>
      </c>
      <c r="O13" s="92"/>
      <c r="P13" s="92"/>
      <c r="Q13" s="92"/>
      <c r="R13" s="95"/>
      <c r="S13" s="98"/>
      <c r="T13" s="95"/>
      <c r="U13" s="98"/>
      <c r="V13" s="103"/>
      <c r="AB13" s="63"/>
      <c r="AC13" s="85"/>
      <c r="AD13" s="85"/>
      <c r="AE13" s="85"/>
      <c r="AF13" s="91"/>
      <c r="AG13" s="63"/>
    </row>
    <row r="14" spans="1:33" s="34" customFormat="1" ht="14.25">
      <c r="A14" s="54">
        <v>2</v>
      </c>
      <c r="B14" s="58">
        <v>96.177</v>
      </c>
      <c r="C14" s="58">
        <v>1.998</v>
      </c>
      <c r="D14" s="58">
        <v>0.618</v>
      </c>
      <c r="E14" s="58">
        <v>0.091</v>
      </c>
      <c r="F14" s="58">
        <v>0.094</v>
      </c>
      <c r="G14" s="46">
        <f>AF14</f>
        <v>0.034999999999999996</v>
      </c>
      <c r="H14" s="58">
        <v>0.006</v>
      </c>
      <c r="I14" s="58">
        <v>0.008</v>
      </c>
      <c r="J14" s="58">
        <v>0.792</v>
      </c>
      <c r="K14" s="58">
        <v>0.181</v>
      </c>
      <c r="L14" s="47">
        <v>6</v>
      </c>
      <c r="M14" s="48">
        <v>-19.2</v>
      </c>
      <c r="N14" s="49">
        <v>8153</v>
      </c>
      <c r="O14" s="49">
        <v>11880</v>
      </c>
      <c r="P14" s="50">
        <v>0.5793</v>
      </c>
      <c r="Q14" s="50">
        <v>0.6978</v>
      </c>
      <c r="R14" s="51"/>
      <c r="S14" s="86"/>
      <c r="T14" s="86"/>
      <c r="U14" s="86"/>
      <c r="V14" s="87"/>
      <c r="W14" s="33">
        <f>#N/A</f>
        <v>-96.17699999999999</v>
      </c>
      <c r="AB14" s="64"/>
      <c r="AC14" s="65">
        <v>0.003</v>
      </c>
      <c r="AD14" s="65">
        <v>0.018</v>
      </c>
      <c r="AE14" s="65">
        <v>0.014</v>
      </c>
      <c r="AF14" s="66">
        <f>AC14+AD14+AE14</f>
        <v>0.034999999999999996</v>
      </c>
      <c r="AG14" s="67"/>
    </row>
    <row r="15" spans="1:33" s="7" customFormat="1" ht="14.25">
      <c r="A15" s="55">
        <v>3</v>
      </c>
      <c r="B15" s="59">
        <v>96.196</v>
      </c>
      <c r="C15" s="59">
        <v>2.023</v>
      </c>
      <c r="D15" s="59">
        <v>0.617</v>
      </c>
      <c r="E15" s="59">
        <v>0.093</v>
      </c>
      <c r="F15" s="59">
        <v>0.097</v>
      </c>
      <c r="G15" s="36">
        <f aca="true" t="shared" si="0" ref="G15:G33">AF15</f>
        <v>0.034999999999999996</v>
      </c>
      <c r="H15" s="59">
        <v>0.006</v>
      </c>
      <c r="I15" s="59">
        <v>0.008</v>
      </c>
      <c r="J15" s="59">
        <v>0.752</v>
      </c>
      <c r="K15" s="59">
        <v>0.173</v>
      </c>
      <c r="L15" s="35">
        <v>6</v>
      </c>
      <c r="M15" s="38">
        <v>-18.9</v>
      </c>
      <c r="N15" s="37">
        <v>8159</v>
      </c>
      <c r="O15" s="37">
        <v>11889</v>
      </c>
      <c r="P15" s="39">
        <v>0.5793</v>
      </c>
      <c r="Q15" s="39">
        <v>0.6977</v>
      </c>
      <c r="R15" s="43"/>
      <c r="S15" s="75"/>
      <c r="T15" s="75"/>
      <c r="U15" s="75"/>
      <c r="V15" s="76"/>
      <c r="W15" s="9">
        <f>#N/A</f>
        <v>-96.196</v>
      </c>
      <c r="AB15" s="68"/>
      <c r="AC15" s="65">
        <v>0.002</v>
      </c>
      <c r="AD15" s="65">
        <v>0.019</v>
      </c>
      <c r="AE15" s="65">
        <v>0.014</v>
      </c>
      <c r="AF15" s="69">
        <f>#N/A</f>
        <v>0.034999999999999996</v>
      </c>
      <c r="AG15" s="70"/>
    </row>
    <row r="16" spans="1:33" s="7" customFormat="1" ht="14.25">
      <c r="A16" s="55">
        <v>4</v>
      </c>
      <c r="B16" s="59">
        <v>96.196</v>
      </c>
      <c r="C16" s="59">
        <v>2.036</v>
      </c>
      <c r="D16" s="59">
        <v>0.617</v>
      </c>
      <c r="E16" s="59">
        <v>0.093</v>
      </c>
      <c r="F16" s="59">
        <v>0.094</v>
      </c>
      <c r="G16" s="36">
        <f t="shared" si="0"/>
        <v>0.04</v>
      </c>
      <c r="H16" s="59">
        <v>0.004</v>
      </c>
      <c r="I16" s="59">
        <v>0.007</v>
      </c>
      <c r="J16" s="59">
        <v>0.738</v>
      </c>
      <c r="K16" s="59">
        <v>0.175</v>
      </c>
      <c r="L16" s="35">
        <v>6</v>
      </c>
      <c r="M16" s="38">
        <v>-19.1</v>
      </c>
      <c r="N16" s="37">
        <v>8161</v>
      </c>
      <c r="O16" s="37">
        <v>11892</v>
      </c>
      <c r="P16" s="39">
        <v>0.5793</v>
      </c>
      <c r="Q16" s="39">
        <v>0.6977</v>
      </c>
      <c r="R16" s="43"/>
      <c r="S16" s="75"/>
      <c r="T16" s="75"/>
      <c r="U16" s="75"/>
      <c r="V16" s="76"/>
      <c r="W16" s="9">
        <f>#N/A</f>
        <v>-96.196</v>
      </c>
      <c r="AB16" s="68"/>
      <c r="AC16" s="65">
        <v>0.007</v>
      </c>
      <c r="AD16" s="65">
        <v>0.019</v>
      </c>
      <c r="AE16" s="65">
        <v>0.014</v>
      </c>
      <c r="AF16" s="69">
        <f>#N/A</f>
        <v>0.04</v>
      </c>
      <c r="AG16" s="70"/>
    </row>
    <row r="17" spans="1:33" s="7" customFormat="1" ht="14.25">
      <c r="A17" s="55">
        <v>5</v>
      </c>
      <c r="B17" s="59">
        <v>96.193</v>
      </c>
      <c r="C17" s="59">
        <v>2.04</v>
      </c>
      <c r="D17" s="59">
        <v>0.628</v>
      </c>
      <c r="E17" s="59">
        <v>0.095</v>
      </c>
      <c r="F17" s="59">
        <v>0.098</v>
      </c>
      <c r="G17" s="36">
        <f t="shared" si="0"/>
        <v>0.034999999999999996</v>
      </c>
      <c r="H17" s="59">
        <v>0.006</v>
      </c>
      <c r="I17" s="59">
        <v>0.008</v>
      </c>
      <c r="J17" s="59">
        <v>0.726</v>
      </c>
      <c r="K17" s="59">
        <v>0.171</v>
      </c>
      <c r="L17" s="32">
        <v>6</v>
      </c>
      <c r="M17" s="38">
        <v>-18.9</v>
      </c>
      <c r="N17" s="37">
        <v>8164</v>
      </c>
      <c r="O17" s="37">
        <v>11895</v>
      </c>
      <c r="P17" s="39">
        <v>0.5794</v>
      </c>
      <c r="Q17" s="39">
        <v>0.6978</v>
      </c>
      <c r="R17" s="43"/>
      <c r="S17" s="75"/>
      <c r="T17" s="75"/>
      <c r="U17" s="75"/>
      <c r="V17" s="76"/>
      <c r="W17" s="9">
        <f>#N/A</f>
        <v>-96.193</v>
      </c>
      <c r="AB17" s="68"/>
      <c r="AC17" s="65">
        <v>0.002</v>
      </c>
      <c r="AD17" s="65">
        <v>0.019</v>
      </c>
      <c r="AE17" s="65">
        <v>0.014</v>
      </c>
      <c r="AF17" s="69">
        <f>#N/A</f>
        <v>0.034999999999999996</v>
      </c>
      <c r="AG17" s="70"/>
    </row>
    <row r="18" spans="1:33" s="27" customFormat="1" ht="14.25">
      <c r="A18" s="55">
        <v>6</v>
      </c>
      <c r="B18" s="59">
        <v>96.282</v>
      </c>
      <c r="C18" s="59">
        <v>1.961</v>
      </c>
      <c r="D18" s="59">
        <v>0.604</v>
      </c>
      <c r="E18" s="59">
        <v>0.091</v>
      </c>
      <c r="F18" s="59">
        <v>0.093</v>
      </c>
      <c r="G18" s="36">
        <f t="shared" si="0"/>
        <v>0.034999999999999996</v>
      </c>
      <c r="H18" s="59">
        <v>0.005</v>
      </c>
      <c r="I18" s="59">
        <v>0.008</v>
      </c>
      <c r="J18" s="59">
        <v>0.754</v>
      </c>
      <c r="K18" s="59">
        <v>0.167</v>
      </c>
      <c r="L18" s="32">
        <v>6</v>
      </c>
      <c r="M18" s="38">
        <v>-18.8</v>
      </c>
      <c r="N18" s="37">
        <v>8152</v>
      </c>
      <c r="O18" s="37">
        <v>11886</v>
      </c>
      <c r="P18" s="39">
        <v>0.5787</v>
      </c>
      <c r="Q18" s="39">
        <v>0.697</v>
      </c>
      <c r="R18" s="43"/>
      <c r="S18" s="75"/>
      <c r="T18" s="75"/>
      <c r="U18" s="75"/>
      <c r="V18" s="76"/>
      <c r="W18" s="26">
        <f>#N/A</f>
        <v>-96.282</v>
      </c>
      <c r="AB18" s="71"/>
      <c r="AC18" s="65">
        <v>0.002</v>
      </c>
      <c r="AD18" s="65">
        <v>0.019</v>
      </c>
      <c r="AE18" s="65">
        <v>0.014</v>
      </c>
      <c r="AF18" s="72">
        <f>#N/A</f>
        <v>0.034999999999999996</v>
      </c>
      <c r="AG18" s="73"/>
    </row>
    <row r="19" spans="1:33" s="34" customFormat="1" ht="14.25">
      <c r="A19" s="55">
        <v>9</v>
      </c>
      <c r="B19" s="59">
        <v>96.263</v>
      </c>
      <c r="C19" s="59">
        <v>1.956</v>
      </c>
      <c r="D19" s="59">
        <v>0.6</v>
      </c>
      <c r="E19" s="59">
        <v>0.09</v>
      </c>
      <c r="F19" s="59">
        <v>0.093</v>
      </c>
      <c r="G19" s="36">
        <f t="shared" si="0"/>
        <v>0.034999999999999996</v>
      </c>
      <c r="H19" s="59">
        <v>0.005</v>
      </c>
      <c r="I19" s="59">
        <v>0.008</v>
      </c>
      <c r="J19" s="59">
        <v>0.777</v>
      </c>
      <c r="K19" s="59">
        <v>0.173</v>
      </c>
      <c r="L19" s="32">
        <v>5</v>
      </c>
      <c r="M19" s="38">
        <v>-19.7</v>
      </c>
      <c r="N19" s="37">
        <v>8149</v>
      </c>
      <c r="O19" s="37">
        <v>11880</v>
      </c>
      <c r="P19" s="39">
        <v>0.5787</v>
      </c>
      <c r="Q19" s="39">
        <v>0.6971</v>
      </c>
      <c r="R19" s="43"/>
      <c r="S19" s="75"/>
      <c r="T19" s="75"/>
      <c r="U19" s="75"/>
      <c r="V19" s="76"/>
      <c r="W19" s="33">
        <f>#N/A</f>
        <v>-96.263</v>
      </c>
      <c r="AB19" s="64"/>
      <c r="AC19" s="65">
        <v>0.002</v>
      </c>
      <c r="AD19" s="65">
        <v>0.019</v>
      </c>
      <c r="AE19" s="65">
        <v>0.014</v>
      </c>
      <c r="AF19" s="66">
        <f>AC19+AD19+AE19</f>
        <v>0.034999999999999996</v>
      </c>
      <c r="AG19" s="67"/>
    </row>
    <row r="20" spans="1:33" s="34" customFormat="1" ht="14.25">
      <c r="A20" s="55">
        <v>10</v>
      </c>
      <c r="B20" s="59">
        <v>96.216</v>
      </c>
      <c r="C20" s="59">
        <v>1.977</v>
      </c>
      <c r="D20" s="59">
        <v>0.608</v>
      </c>
      <c r="E20" s="59">
        <v>0.091</v>
      </c>
      <c r="F20" s="59">
        <v>0.094</v>
      </c>
      <c r="G20" s="36">
        <f t="shared" si="0"/>
        <v>0.034999999999999996</v>
      </c>
      <c r="H20" s="59">
        <v>0.007</v>
      </c>
      <c r="I20" s="59">
        <v>0.009</v>
      </c>
      <c r="J20" s="59">
        <v>0.787</v>
      </c>
      <c r="K20" s="59">
        <v>0.176</v>
      </c>
      <c r="L20" s="32">
        <v>5</v>
      </c>
      <c r="M20" s="38">
        <v>-19.6</v>
      </c>
      <c r="N20" s="37">
        <v>8151</v>
      </c>
      <c r="O20" s="37">
        <v>11880</v>
      </c>
      <c r="P20" s="39">
        <v>0.5791</v>
      </c>
      <c r="Q20" s="39">
        <v>0.6975</v>
      </c>
      <c r="R20" s="43"/>
      <c r="S20" s="75"/>
      <c r="T20" s="75"/>
      <c r="U20" s="75"/>
      <c r="V20" s="76"/>
      <c r="W20" s="33">
        <f>#N/A</f>
        <v>-96.216</v>
      </c>
      <c r="AB20" s="64"/>
      <c r="AC20" s="65">
        <v>0.002</v>
      </c>
      <c r="AD20" s="65">
        <v>0.019</v>
      </c>
      <c r="AE20" s="65">
        <v>0.014</v>
      </c>
      <c r="AF20" s="66">
        <f>AC20+AD20+AE20</f>
        <v>0.034999999999999996</v>
      </c>
      <c r="AG20" s="67"/>
    </row>
    <row r="21" spans="1:33" s="34" customFormat="1" ht="14.25">
      <c r="A21" s="55">
        <v>11</v>
      </c>
      <c r="B21" s="59">
        <v>96.238</v>
      </c>
      <c r="C21" s="59">
        <v>1.968</v>
      </c>
      <c r="D21" s="59">
        <v>0.604</v>
      </c>
      <c r="E21" s="59">
        <v>0.091</v>
      </c>
      <c r="F21" s="59">
        <v>0.094</v>
      </c>
      <c r="G21" s="36">
        <f t="shared" si="0"/>
        <v>0.034</v>
      </c>
      <c r="H21" s="59">
        <v>0.007</v>
      </c>
      <c r="I21" s="59">
        <v>0.008</v>
      </c>
      <c r="J21" s="59">
        <v>0.782</v>
      </c>
      <c r="K21" s="59">
        <v>0.174</v>
      </c>
      <c r="L21" s="32">
        <v>5</v>
      </c>
      <c r="M21" s="38">
        <v>-19.5</v>
      </c>
      <c r="N21" s="37">
        <v>8150</v>
      </c>
      <c r="O21" s="37">
        <v>11880</v>
      </c>
      <c r="P21" s="39">
        <v>0.5789</v>
      </c>
      <c r="Q21" s="39">
        <v>0.6973</v>
      </c>
      <c r="R21" s="43"/>
      <c r="S21" s="75"/>
      <c r="T21" s="75"/>
      <c r="U21" s="75"/>
      <c r="V21" s="76"/>
      <c r="W21" s="33">
        <f>#N/A</f>
        <v>-96.238</v>
      </c>
      <c r="AB21" s="64"/>
      <c r="AC21" s="65">
        <v>0.001</v>
      </c>
      <c r="AD21" s="65">
        <v>0.019</v>
      </c>
      <c r="AE21" s="65">
        <v>0.014</v>
      </c>
      <c r="AF21" s="66">
        <f>AC21+AD21+AE21</f>
        <v>0.034</v>
      </c>
      <c r="AG21" s="67"/>
    </row>
    <row r="22" spans="1:33" s="34" customFormat="1" ht="14.25">
      <c r="A22" s="55">
        <v>13</v>
      </c>
      <c r="B22" s="59">
        <v>96.229</v>
      </c>
      <c r="C22" s="59">
        <v>1.971</v>
      </c>
      <c r="D22" s="59">
        <v>0.607</v>
      </c>
      <c r="E22" s="59">
        <v>0.092</v>
      </c>
      <c r="F22" s="59">
        <v>0.094</v>
      </c>
      <c r="G22" s="36">
        <f t="shared" si="0"/>
        <v>0.034</v>
      </c>
      <c r="H22" s="59">
        <v>0.007</v>
      </c>
      <c r="I22" s="59">
        <v>0.008</v>
      </c>
      <c r="J22" s="59">
        <v>0.782</v>
      </c>
      <c r="K22" s="59">
        <v>0.176</v>
      </c>
      <c r="L22" s="32">
        <v>5</v>
      </c>
      <c r="M22" s="38">
        <v>-19.6</v>
      </c>
      <c r="N22" s="37">
        <v>8151</v>
      </c>
      <c r="O22" s="37">
        <v>11880</v>
      </c>
      <c r="P22" s="39">
        <v>0.579</v>
      </c>
      <c r="Q22" s="39">
        <v>0.6974</v>
      </c>
      <c r="R22" s="43"/>
      <c r="S22" s="75"/>
      <c r="T22" s="75"/>
      <c r="U22" s="75"/>
      <c r="V22" s="76"/>
      <c r="W22" s="33">
        <f>#N/A</f>
        <v>-96.229</v>
      </c>
      <c r="AB22" s="64"/>
      <c r="AC22" s="65">
        <v>0.001</v>
      </c>
      <c r="AD22" s="65">
        <v>0.019</v>
      </c>
      <c r="AE22" s="65">
        <v>0.014</v>
      </c>
      <c r="AF22" s="66">
        <f>AC22+AD22+AE22</f>
        <v>0.034</v>
      </c>
      <c r="AG22" s="67"/>
    </row>
    <row r="23" spans="1:33" s="34" customFormat="1" ht="14.25">
      <c r="A23" s="55">
        <v>14</v>
      </c>
      <c r="B23" s="59">
        <v>96.209</v>
      </c>
      <c r="C23" s="59">
        <v>1.984</v>
      </c>
      <c r="D23" s="59">
        <v>0.607</v>
      </c>
      <c r="E23" s="59">
        <v>0.091</v>
      </c>
      <c r="F23" s="59">
        <v>0.093</v>
      </c>
      <c r="G23" s="36">
        <f t="shared" si="0"/>
        <v>0.034999999999999996</v>
      </c>
      <c r="H23" s="59">
        <v>0.008</v>
      </c>
      <c r="I23" s="59">
        <v>0.008</v>
      </c>
      <c r="J23" s="59">
        <v>0.788</v>
      </c>
      <c r="K23" s="59">
        <v>0.177</v>
      </c>
      <c r="L23" s="32">
        <v>5</v>
      </c>
      <c r="M23" s="38">
        <v>-19.4</v>
      </c>
      <c r="N23" s="37">
        <v>8151</v>
      </c>
      <c r="O23" s="37">
        <v>11880</v>
      </c>
      <c r="P23" s="39">
        <v>0.5791</v>
      </c>
      <c r="Q23" s="39">
        <v>0.6975</v>
      </c>
      <c r="R23" s="43"/>
      <c r="S23" s="75"/>
      <c r="T23" s="75"/>
      <c r="U23" s="75"/>
      <c r="V23" s="76"/>
      <c r="W23" s="33">
        <f>#N/A</f>
        <v>-96.209</v>
      </c>
      <c r="AB23" s="64"/>
      <c r="AC23" s="65">
        <v>0.002</v>
      </c>
      <c r="AD23" s="65">
        <v>0.019</v>
      </c>
      <c r="AE23" s="65">
        <v>0.014</v>
      </c>
      <c r="AF23" s="66">
        <f>AC23+AD23+AE23</f>
        <v>0.034999999999999996</v>
      </c>
      <c r="AG23" s="67"/>
    </row>
    <row r="24" spans="1:33" s="34" customFormat="1" ht="14.25">
      <c r="A24" s="55">
        <v>16</v>
      </c>
      <c r="B24" s="59">
        <v>96.216</v>
      </c>
      <c r="C24" s="59">
        <v>1.984</v>
      </c>
      <c r="D24" s="59">
        <v>0.611</v>
      </c>
      <c r="E24" s="59">
        <v>0.092</v>
      </c>
      <c r="F24" s="59">
        <v>0.094</v>
      </c>
      <c r="G24" s="36">
        <f t="shared" si="0"/>
        <v>0.034999999999999996</v>
      </c>
      <c r="H24" s="59">
        <v>0.007</v>
      </c>
      <c r="I24" s="59">
        <v>0.009</v>
      </c>
      <c r="J24" s="59">
        <v>0.776</v>
      </c>
      <c r="K24" s="59">
        <v>0.176</v>
      </c>
      <c r="L24" s="32">
        <v>5</v>
      </c>
      <c r="M24" s="38">
        <v>-19.2</v>
      </c>
      <c r="N24" s="37">
        <v>8153</v>
      </c>
      <c r="O24" s="37">
        <v>11882</v>
      </c>
      <c r="P24" s="39">
        <v>0.5791</v>
      </c>
      <c r="Q24" s="39">
        <v>0.6975</v>
      </c>
      <c r="R24" s="43"/>
      <c r="S24" s="75"/>
      <c r="T24" s="75"/>
      <c r="U24" s="75"/>
      <c r="V24" s="76"/>
      <c r="W24" s="33">
        <f>#N/A</f>
        <v>-96.216</v>
      </c>
      <c r="AB24" s="64"/>
      <c r="AC24" s="65">
        <v>0.002</v>
      </c>
      <c r="AD24" s="65">
        <v>0.019</v>
      </c>
      <c r="AE24" s="65">
        <v>0.014</v>
      </c>
      <c r="AF24" s="66">
        <f>#N/A</f>
        <v>0.034999999999999996</v>
      </c>
      <c r="AG24" s="67"/>
    </row>
    <row r="25" spans="1:33" s="34" customFormat="1" ht="12.75" customHeight="1">
      <c r="A25" s="55">
        <v>17</v>
      </c>
      <c r="B25" s="59">
        <v>96.193</v>
      </c>
      <c r="C25" s="59">
        <v>2.002</v>
      </c>
      <c r="D25" s="59">
        <v>0.615</v>
      </c>
      <c r="E25" s="59">
        <v>0.092</v>
      </c>
      <c r="F25" s="59">
        <v>0.095</v>
      </c>
      <c r="G25" s="36">
        <f t="shared" si="0"/>
        <v>0.032</v>
      </c>
      <c r="H25" s="59">
        <v>0.007</v>
      </c>
      <c r="I25" s="59">
        <v>0.008</v>
      </c>
      <c r="J25" s="59">
        <v>0.778</v>
      </c>
      <c r="K25" s="59">
        <v>0.178</v>
      </c>
      <c r="L25" s="32">
        <v>5</v>
      </c>
      <c r="M25" s="38">
        <v>-19.2</v>
      </c>
      <c r="N25" s="37">
        <v>8154</v>
      </c>
      <c r="O25" s="37">
        <v>11882</v>
      </c>
      <c r="P25" s="39">
        <v>0.5792</v>
      </c>
      <c r="Q25" s="39">
        <v>0.6976</v>
      </c>
      <c r="R25" s="43"/>
      <c r="S25" s="75"/>
      <c r="T25" s="75"/>
      <c r="U25" s="75"/>
      <c r="V25" s="76"/>
      <c r="W25" s="33">
        <f>#N/A</f>
        <v>-96.193</v>
      </c>
      <c r="AB25" s="64"/>
      <c r="AC25" s="65">
        <v>0.001</v>
      </c>
      <c r="AD25" s="65">
        <v>0.018</v>
      </c>
      <c r="AE25" s="65">
        <v>0.013</v>
      </c>
      <c r="AF25" s="66">
        <f>#N/A</f>
        <v>0.032</v>
      </c>
      <c r="AG25" s="67"/>
    </row>
    <row r="26" spans="1:33" s="34" customFormat="1" ht="14.25">
      <c r="A26" s="55">
        <v>18</v>
      </c>
      <c r="B26" s="59">
        <v>96.177</v>
      </c>
      <c r="C26" s="59">
        <v>2.007</v>
      </c>
      <c r="D26" s="59">
        <v>0.614</v>
      </c>
      <c r="E26" s="59">
        <v>0.093</v>
      </c>
      <c r="F26" s="59">
        <v>0.095</v>
      </c>
      <c r="G26" s="36">
        <f t="shared" si="0"/>
        <v>0.034</v>
      </c>
      <c r="H26" s="59">
        <v>0.006</v>
      </c>
      <c r="I26" s="59">
        <v>0.009</v>
      </c>
      <c r="J26" s="59">
        <v>0.786</v>
      </c>
      <c r="K26" s="59">
        <v>0.179</v>
      </c>
      <c r="L26" s="32">
        <v>4</v>
      </c>
      <c r="M26" s="38">
        <v>-19</v>
      </c>
      <c r="N26" s="37">
        <v>8154</v>
      </c>
      <c r="O26" s="37">
        <v>11881</v>
      </c>
      <c r="P26" s="39">
        <v>0.5793</v>
      </c>
      <c r="Q26" s="39">
        <v>0.6977</v>
      </c>
      <c r="R26" s="43"/>
      <c r="S26" s="75"/>
      <c r="T26" s="75"/>
      <c r="U26" s="75"/>
      <c r="V26" s="76"/>
      <c r="W26" s="33">
        <f>#N/A</f>
        <v>-96.177</v>
      </c>
      <c r="AB26" s="64"/>
      <c r="AC26" s="65">
        <v>0.001</v>
      </c>
      <c r="AD26" s="65">
        <v>0.019</v>
      </c>
      <c r="AE26" s="65">
        <v>0.014</v>
      </c>
      <c r="AF26" s="66">
        <f>#N/A</f>
        <v>0.034</v>
      </c>
      <c r="AG26" s="67"/>
    </row>
    <row r="27" spans="1:33" s="34" customFormat="1" ht="14.25">
      <c r="A27" s="55">
        <v>19</v>
      </c>
      <c r="B27" s="59">
        <v>96.194</v>
      </c>
      <c r="C27" s="59">
        <v>1.999</v>
      </c>
      <c r="D27" s="59">
        <v>0.613</v>
      </c>
      <c r="E27" s="59">
        <v>0.092</v>
      </c>
      <c r="F27" s="59">
        <v>0.095</v>
      </c>
      <c r="G27" s="36">
        <f t="shared" si="0"/>
        <v>0.034999999999999996</v>
      </c>
      <c r="H27" s="59">
        <v>0.006</v>
      </c>
      <c r="I27" s="59">
        <v>0.008</v>
      </c>
      <c r="J27" s="59">
        <v>0.778</v>
      </c>
      <c r="K27" s="59">
        <v>0.18</v>
      </c>
      <c r="L27" s="32">
        <v>5</v>
      </c>
      <c r="M27" s="38">
        <v>-18.8</v>
      </c>
      <c r="N27" s="37">
        <v>8154</v>
      </c>
      <c r="O27" s="37">
        <v>11882</v>
      </c>
      <c r="P27" s="39">
        <v>0.5792</v>
      </c>
      <c r="Q27" s="39">
        <v>0.6977</v>
      </c>
      <c r="R27" s="43"/>
      <c r="S27" s="75"/>
      <c r="T27" s="75"/>
      <c r="U27" s="75"/>
      <c r="V27" s="76"/>
      <c r="W27" s="33">
        <f>#N/A</f>
        <v>-96.194</v>
      </c>
      <c r="AB27" s="64"/>
      <c r="AC27" s="65">
        <v>0.002</v>
      </c>
      <c r="AD27" s="65">
        <v>0.019</v>
      </c>
      <c r="AE27" s="65">
        <v>0.014</v>
      </c>
      <c r="AF27" s="66">
        <f>#N/A</f>
        <v>0.034999999999999996</v>
      </c>
      <c r="AG27" s="67"/>
    </row>
    <row r="28" spans="1:33" s="34" customFormat="1" ht="14.25">
      <c r="A28" s="55">
        <v>20</v>
      </c>
      <c r="B28" s="59">
        <v>96.18</v>
      </c>
      <c r="C28" s="59">
        <v>2.005</v>
      </c>
      <c r="D28" s="59">
        <v>0.617</v>
      </c>
      <c r="E28" s="59">
        <v>0.093</v>
      </c>
      <c r="F28" s="59">
        <v>0.096</v>
      </c>
      <c r="G28" s="36">
        <f t="shared" si="0"/>
        <v>0.034999999999999996</v>
      </c>
      <c r="H28" s="59">
        <v>0.006</v>
      </c>
      <c r="I28" s="59">
        <v>0.008</v>
      </c>
      <c r="J28" s="59">
        <v>0.781</v>
      </c>
      <c r="K28" s="59">
        <v>0.179</v>
      </c>
      <c r="L28" s="32">
        <v>5</v>
      </c>
      <c r="M28" s="38">
        <v>-18.6</v>
      </c>
      <c r="N28" s="37">
        <v>8155</v>
      </c>
      <c r="O28" s="37">
        <v>11882</v>
      </c>
      <c r="P28" s="39">
        <v>0.5793</v>
      </c>
      <c r="Q28" s="39">
        <v>0.6978</v>
      </c>
      <c r="R28" s="43"/>
      <c r="S28" s="75"/>
      <c r="T28" s="75"/>
      <c r="U28" s="75"/>
      <c r="V28" s="76"/>
      <c r="W28" s="33">
        <f>#N/A</f>
        <v>-96.18</v>
      </c>
      <c r="AB28" s="64"/>
      <c r="AC28" s="65">
        <v>0.002</v>
      </c>
      <c r="AD28" s="65">
        <v>0.019</v>
      </c>
      <c r="AE28" s="65">
        <v>0.014</v>
      </c>
      <c r="AF28" s="66">
        <f>#N/A</f>
        <v>0.034999999999999996</v>
      </c>
      <c r="AG28" s="67"/>
    </row>
    <row r="29" spans="1:33" s="27" customFormat="1" ht="14.25">
      <c r="A29" s="55">
        <v>23</v>
      </c>
      <c r="B29" s="59">
        <v>96.16</v>
      </c>
      <c r="C29" s="59">
        <v>2.028</v>
      </c>
      <c r="D29" s="59">
        <v>0.625</v>
      </c>
      <c r="E29" s="59">
        <v>0.094</v>
      </c>
      <c r="F29" s="59">
        <v>0.097</v>
      </c>
      <c r="G29" s="36">
        <f t="shared" si="0"/>
        <v>0.034</v>
      </c>
      <c r="H29" s="59">
        <v>0.005</v>
      </c>
      <c r="I29" s="59">
        <v>0.009</v>
      </c>
      <c r="J29" s="59">
        <v>0.769</v>
      </c>
      <c r="K29" s="59">
        <v>0.179</v>
      </c>
      <c r="L29" s="32">
        <v>6</v>
      </c>
      <c r="M29" s="38">
        <v>-19</v>
      </c>
      <c r="N29" s="37">
        <v>8158</v>
      </c>
      <c r="O29" s="37">
        <v>11885</v>
      </c>
      <c r="P29" s="39">
        <v>0.5795</v>
      </c>
      <c r="Q29" s="39">
        <v>0.6979</v>
      </c>
      <c r="R29" s="43"/>
      <c r="S29" s="75"/>
      <c r="T29" s="75"/>
      <c r="U29" s="75"/>
      <c r="V29" s="76"/>
      <c r="W29" s="26">
        <f>SUM(C29:K29)-100</f>
        <v>-96.16</v>
      </c>
      <c r="AB29" s="71"/>
      <c r="AC29" s="65">
        <v>0.001</v>
      </c>
      <c r="AD29" s="65">
        <v>0.019</v>
      </c>
      <c r="AE29" s="65">
        <v>0.014</v>
      </c>
      <c r="AF29" s="72">
        <f>#N/A</f>
        <v>0.034</v>
      </c>
      <c r="AG29" s="73"/>
    </row>
    <row r="30" spans="1:33" s="7" customFormat="1" ht="14.25">
      <c r="A30" s="55">
        <v>24</v>
      </c>
      <c r="B30" s="59">
        <v>96.208</v>
      </c>
      <c r="C30" s="59">
        <v>1.988</v>
      </c>
      <c r="D30" s="59">
        <v>0.616</v>
      </c>
      <c r="E30" s="59">
        <v>0.092</v>
      </c>
      <c r="F30" s="59">
        <v>0.095</v>
      </c>
      <c r="G30" s="36">
        <f t="shared" si="0"/>
        <v>0.034999999999999996</v>
      </c>
      <c r="H30" s="59">
        <v>0.007</v>
      </c>
      <c r="I30" s="59">
        <v>0.008</v>
      </c>
      <c r="J30" s="59">
        <v>0.772</v>
      </c>
      <c r="K30" s="59">
        <v>0.179</v>
      </c>
      <c r="L30" s="32">
        <v>6</v>
      </c>
      <c r="M30" s="38">
        <v>-18.8</v>
      </c>
      <c r="N30" s="37">
        <v>8154</v>
      </c>
      <c r="O30" s="37">
        <v>11883</v>
      </c>
      <c r="P30" s="39">
        <v>0.5792</v>
      </c>
      <c r="Q30" s="39">
        <v>0.6976</v>
      </c>
      <c r="R30" s="43"/>
      <c r="S30" s="75"/>
      <c r="T30" s="75"/>
      <c r="U30" s="75"/>
      <c r="V30" s="76"/>
      <c r="W30" s="9">
        <f>SUM(C30:K30)-100</f>
        <v>-96.208</v>
      </c>
      <c r="AB30" s="68"/>
      <c r="AC30" s="65">
        <v>0.002</v>
      </c>
      <c r="AD30" s="65">
        <v>0.019</v>
      </c>
      <c r="AE30" s="65">
        <v>0.014</v>
      </c>
      <c r="AF30" s="69">
        <f>#N/A</f>
        <v>0.034999999999999996</v>
      </c>
      <c r="AG30" s="70"/>
    </row>
    <row r="31" spans="1:33" s="7" customFormat="1" ht="15" customHeight="1">
      <c r="A31" s="55">
        <v>25</v>
      </c>
      <c r="B31" s="59">
        <v>96.224</v>
      </c>
      <c r="C31" s="59">
        <v>1.974</v>
      </c>
      <c r="D31" s="59">
        <v>0.602</v>
      </c>
      <c r="E31" s="59">
        <v>0.09</v>
      </c>
      <c r="F31" s="59">
        <v>0.092</v>
      </c>
      <c r="G31" s="36">
        <f t="shared" si="0"/>
        <v>0.034999999999999996</v>
      </c>
      <c r="H31" s="59">
        <v>0.007</v>
      </c>
      <c r="I31" s="59">
        <v>0.008</v>
      </c>
      <c r="J31" s="59">
        <v>0.791</v>
      </c>
      <c r="K31" s="59">
        <v>0.177</v>
      </c>
      <c r="L31" s="32">
        <v>6</v>
      </c>
      <c r="M31" s="38">
        <v>-20</v>
      </c>
      <c r="N31" s="37">
        <v>8149</v>
      </c>
      <c r="O31" s="37">
        <v>11878</v>
      </c>
      <c r="P31" s="39">
        <v>0.579</v>
      </c>
      <c r="Q31" s="39">
        <v>0.6973</v>
      </c>
      <c r="R31" s="43" t="s">
        <v>33</v>
      </c>
      <c r="S31" s="75" t="s">
        <v>33</v>
      </c>
      <c r="T31" s="75"/>
      <c r="U31" s="75" t="s">
        <v>33</v>
      </c>
      <c r="V31" s="76"/>
      <c r="W31" s="9">
        <f>SUM(C31:K31)-100</f>
        <v>-96.224</v>
      </c>
      <c r="AB31" s="68"/>
      <c r="AC31" s="65">
        <v>0.002</v>
      </c>
      <c r="AD31" s="65">
        <v>0.019</v>
      </c>
      <c r="AE31" s="65">
        <v>0.014</v>
      </c>
      <c r="AF31" s="69">
        <f>#N/A</f>
        <v>0.034999999999999996</v>
      </c>
      <c r="AG31" s="70"/>
    </row>
    <row r="32" spans="1:33" s="34" customFormat="1" ht="15" customHeight="1">
      <c r="A32" s="55">
        <v>26</v>
      </c>
      <c r="B32" s="59">
        <v>96.143</v>
      </c>
      <c r="C32" s="59">
        <v>2.037</v>
      </c>
      <c r="D32" s="59">
        <v>0.633</v>
      </c>
      <c r="E32" s="59">
        <v>0.095</v>
      </c>
      <c r="F32" s="59">
        <v>0.097</v>
      </c>
      <c r="G32" s="36">
        <f t="shared" si="0"/>
        <v>0.038</v>
      </c>
      <c r="H32" s="59">
        <v>0.006</v>
      </c>
      <c r="I32" s="59">
        <v>0.008</v>
      </c>
      <c r="J32" s="59">
        <v>0.759</v>
      </c>
      <c r="K32" s="59">
        <v>0.184</v>
      </c>
      <c r="L32" s="45">
        <v>6</v>
      </c>
      <c r="M32" s="38">
        <v>-19.4</v>
      </c>
      <c r="N32" s="37">
        <v>8162</v>
      </c>
      <c r="O32" s="37">
        <v>11888</v>
      </c>
      <c r="P32" s="39">
        <v>0.5797</v>
      </c>
      <c r="Q32" s="39">
        <v>0.6982</v>
      </c>
      <c r="R32" s="43"/>
      <c r="S32" s="75"/>
      <c r="T32" s="75"/>
      <c r="U32" s="75"/>
      <c r="V32" s="76"/>
      <c r="W32" s="33">
        <f>SUM(C32:K32)-100</f>
        <v>-96.143</v>
      </c>
      <c r="AB32" s="64"/>
      <c r="AC32" s="65">
        <v>0.003</v>
      </c>
      <c r="AD32" s="65">
        <v>0.02</v>
      </c>
      <c r="AE32" s="65">
        <v>0.015</v>
      </c>
      <c r="AF32" s="69">
        <f>AC32+AD32+AE32</f>
        <v>0.038</v>
      </c>
      <c r="AG32" s="67"/>
    </row>
    <row r="33" spans="1:33" s="34" customFormat="1" ht="15" customHeight="1" thickBot="1">
      <c r="A33" s="56">
        <v>27</v>
      </c>
      <c r="B33" s="52">
        <v>96.046</v>
      </c>
      <c r="C33" s="52">
        <v>2.131</v>
      </c>
      <c r="D33" s="52">
        <v>0.669</v>
      </c>
      <c r="E33" s="52">
        <v>0.104</v>
      </c>
      <c r="F33" s="52">
        <v>0.107</v>
      </c>
      <c r="G33" s="57">
        <f t="shared" si="0"/>
        <v>0.04</v>
      </c>
      <c r="H33" s="53">
        <v>0.007</v>
      </c>
      <c r="I33" s="53">
        <v>0.008</v>
      </c>
      <c r="J33" s="53">
        <v>0.706</v>
      </c>
      <c r="K33" s="53">
        <v>0.182</v>
      </c>
      <c r="L33" s="42">
        <v>6</v>
      </c>
      <c r="M33" s="60">
        <v>-18.8</v>
      </c>
      <c r="N33" s="62">
        <v>8181</v>
      </c>
      <c r="O33" s="62">
        <v>11906</v>
      </c>
      <c r="P33" s="61">
        <v>0.5807</v>
      </c>
      <c r="Q33" s="61">
        <v>0.6994</v>
      </c>
      <c r="R33" s="44"/>
      <c r="S33" s="77"/>
      <c r="T33" s="77"/>
      <c r="U33" s="77"/>
      <c r="V33" s="78"/>
      <c r="W33" s="33">
        <f>SUM(C33:K33)-100</f>
        <v>-96.046</v>
      </c>
      <c r="AB33" s="64"/>
      <c r="AC33" s="65">
        <v>0.002</v>
      </c>
      <c r="AD33" s="65">
        <v>0.022</v>
      </c>
      <c r="AE33" s="74">
        <v>0.016</v>
      </c>
      <c r="AF33" s="69">
        <f>AC33+AD33+AE33</f>
        <v>0.04</v>
      </c>
      <c r="AG33" s="67"/>
    </row>
    <row r="34" spans="1:32" s="8" customFormat="1" ht="14.25" customHeight="1">
      <c r="A34" s="2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9"/>
      <c r="AB34" s="10"/>
      <c r="AF34" s="19"/>
    </row>
    <row r="35" spans="1:23" ht="11.25" customHeight="1">
      <c r="A35" s="11"/>
      <c r="B35" s="12"/>
      <c r="C35" s="80" t="s">
        <v>43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2"/>
      <c r="T35" s="2"/>
      <c r="U35" s="2"/>
      <c r="V35" s="2"/>
      <c r="W35" s="2"/>
    </row>
    <row r="36" spans="1:23" ht="11.25" customHeight="1">
      <c r="A36" s="11"/>
      <c r="B36" s="12"/>
      <c r="C36" s="30"/>
      <c r="D36" s="30"/>
      <c r="E36" s="30"/>
      <c r="F36" s="30"/>
      <c r="G36" s="30"/>
      <c r="H36" s="30"/>
      <c r="I36" s="79" t="s">
        <v>20</v>
      </c>
      <c r="J36" s="79"/>
      <c r="K36" s="30"/>
      <c r="L36" s="30"/>
      <c r="M36" s="30"/>
      <c r="N36" s="30"/>
      <c r="O36" s="30"/>
      <c r="P36" s="30"/>
      <c r="Q36" s="30"/>
      <c r="R36" s="30"/>
      <c r="S36" s="2"/>
      <c r="T36" s="2"/>
      <c r="U36" s="2"/>
      <c r="V36" s="2"/>
      <c r="W36" s="2"/>
    </row>
    <row r="37" spans="1:23" ht="11.25" customHeight="1">
      <c r="A37" s="11"/>
      <c r="B37" s="12"/>
      <c r="C37" s="30"/>
      <c r="D37" s="30"/>
      <c r="E37" s="30"/>
      <c r="F37" s="30"/>
      <c r="G37" s="30"/>
      <c r="H37" s="30"/>
      <c r="I37" s="31"/>
      <c r="J37" s="31"/>
      <c r="K37" s="30"/>
      <c r="L37" s="30"/>
      <c r="M37" s="30"/>
      <c r="N37" s="30"/>
      <c r="O37" s="30"/>
      <c r="P37" s="30"/>
      <c r="Q37" s="30"/>
      <c r="R37" s="30"/>
      <c r="S37" s="2"/>
      <c r="T37" s="2"/>
      <c r="U37" s="2"/>
      <c r="V37" s="2"/>
      <c r="W37" s="2"/>
    </row>
    <row r="38" spans="3:23" ht="12.75">
      <c r="C38" s="12"/>
      <c r="D38" s="12"/>
      <c r="E38" s="12"/>
      <c r="F38" s="12"/>
      <c r="G38" s="21"/>
      <c r="J38" s="22"/>
      <c r="K38" s="21"/>
      <c r="L38" s="21"/>
      <c r="M38" s="21"/>
      <c r="N38" s="21"/>
      <c r="O38" s="40" t="s">
        <v>41</v>
      </c>
      <c r="P38" s="81">
        <f ca="1">TODAY()</f>
        <v>42075</v>
      </c>
      <c r="Q38" s="80"/>
      <c r="R38" s="80"/>
      <c r="S38" s="2"/>
      <c r="T38" s="41"/>
      <c r="U38" s="2"/>
      <c r="V38" s="2"/>
      <c r="W38" s="2"/>
    </row>
    <row r="39" spans="3:23" ht="12.75">
      <c r="C39" s="83" t="s">
        <v>40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V39" s="2"/>
      <c r="W39" s="2"/>
    </row>
    <row r="40" spans="7:23" ht="12.75">
      <c r="G40" s="2"/>
      <c r="I40" s="82" t="s">
        <v>20</v>
      </c>
      <c r="J40" s="82"/>
      <c r="K40" s="2"/>
      <c r="L40" s="2"/>
      <c r="M40" s="2"/>
      <c r="N40" s="2"/>
      <c r="O40" s="84"/>
      <c r="P40" s="84"/>
      <c r="Q40" s="84"/>
      <c r="S40" s="2"/>
      <c r="U40" s="2"/>
      <c r="V40" s="2"/>
      <c r="W40" s="2"/>
    </row>
    <row r="41" spans="7:23" ht="12.75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7:23" ht="12.75"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7:23" ht="12.75"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8:23" ht="12.75">
      <c r="R44" s="2"/>
      <c r="S44" s="2"/>
      <c r="T44" s="2"/>
      <c r="U44" s="2"/>
      <c r="V44" s="2"/>
      <c r="W44" s="2"/>
    </row>
  </sheetData>
  <sheetProtection/>
  <mergeCells count="77">
    <mergeCell ref="D7:Q7"/>
    <mergeCell ref="A10:A13"/>
    <mergeCell ref="B10:K10"/>
    <mergeCell ref="M10:M13"/>
    <mergeCell ref="N10:N12"/>
    <mergeCell ref="B11:B13"/>
    <mergeCell ref="F11:F13"/>
    <mergeCell ref="G11:G13"/>
    <mergeCell ref="H11:H13"/>
    <mergeCell ref="J11:J13"/>
    <mergeCell ref="AE11:AE13"/>
    <mergeCell ref="V10:V13"/>
    <mergeCell ref="E11:E13"/>
    <mergeCell ref="C6:T6"/>
    <mergeCell ref="C8:T8"/>
    <mergeCell ref="O10:O12"/>
    <mergeCell ref="I11:I13"/>
    <mergeCell ref="K11:K13"/>
    <mergeCell ref="C11:C13"/>
    <mergeCell ref="D11:D13"/>
    <mergeCell ref="L10:L13"/>
    <mergeCell ref="AF11:AF13"/>
    <mergeCell ref="N13:Q13"/>
    <mergeCell ref="R10:R13"/>
    <mergeCell ref="S10:S13"/>
    <mergeCell ref="T10:T13"/>
    <mergeCell ref="U10:U13"/>
    <mergeCell ref="P11:P12"/>
    <mergeCell ref="Q11:Q12"/>
    <mergeCell ref="AC11:AC13"/>
    <mergeCell ref="AD11:AD13"/>
    <mergeCell ref="S14:T14"/>
    <mergeCell ref="U14:V14"/>
    <mergeCell ref="S15:T15"/>
    <mergeCell ref="U15:V15"/>
    <mergeCell ref="S16:T16"/>
    <mergeCell ref="U16:V16"/>
    <mergeCell ref="S17:T17"/>
    <mergeCell ref="U17:V17"/>
    <mergeCell ref="S18:T18"/>
    <mergeCell ref="U18:V18"/>
    <mergeCell ref="S19:T19"/>
    <mergeCell ref="U19:V19"/>
    <mergeCell ref="U29:V29"/>
    <mergeCell ref="S31:T31"/>
    <mergeCell ref="S20:T20"/>
    <mergeCell ref="S22:T22"/>
    <mergeCell ref="U21:V21"/>
    <mergeCell ref="U20:V20"/>
    <mergeCell ref="S21:T21"/>
    <mergeCell ref="S24:T24"/>
    <mergeCell ref="U24:V24"/>
    <mergeCell ref="U27:V27"/>
    <mergeCell ref="U25:V25"/>
    <mergeCell ref="S25:T25"/>
    <mergeCell ref="U22:V22"/>
    <mergeCell ref="S26:T26"/>
    <mergeCell ref="U26:V26"/>
    <mergeCell ref="S27:T27"/>
    <mergeCell ref="I40:J40"/>
    <mergeCell ref="U30:V30"/>
    <mergeCell ref="S28:T28"/>
    <mergeCell ref="U28:V28"/>
    <mergeCell ref="S23:T23"/>
    <mergeCell ref="U23:V23"/>
    <mergeCell ref="C39:R39"/>
    <mergeCell ref="O40:Q40"/>
    <mergeCell ref="S29:T29"/>
    <mergeCell ref="S30:T30"/>
    <mergeCell ref="U31:V31"/>
    <mergeCell ref="S33:T33"/>
    <mergeCell ref="U33:V33"/>
    <mergeCell ref="I36:J36"/>
    <mergeCell ref="C35:R35"/>
    <mergeCell ref="P38:R38"/>
    <mergeCell ref="S32:T32"/>
    <mergeCell ref="U32:V32"/>
  </mergeCells>
  <printOptions horizontalCentered="1" verticalCentered="1"/>
  <pageMargins left="0.5905511811023623" right="0.1968503937007874" top="0.4724409448818898" bottom="0.3937007874015748" header="0.5905511811023623" footer="0.35433070866141736"/>
  <pageSetup fitToHeight="1" fitToWidth="1" horizontalDpi="600" verticalDpi="600" orientation="landscape" paperSize="9" scale="83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Ustugov Andrey</dc:creator>
  <cp:keywords/>
  <dc:description/>
  <cp:lastModifiedBy>Таран Роман Григорьевич</cp:lastModifiedBy>
  <cp:lastPrinted>2015-02-27T10:46:32Z</cp:lastPrinted>
  <dcterms:created xsi:type="dcterms:W3CDTF">1998-11-27T06:22:00Z</dcterms:created>
  <dcterms:modified xsi:type="dcterms:W3CDTF">2015-03-12T13:11:23Z</dcterms:modified>
  <cp:category/>
  <cp:version/>
  <cp:contentType/>
  <cp:contentStatus/>
</cp:coreProperties>
</file>