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300" windowHeight="4635" tabRatio="631" activeTab="0"/>
  </bookViews>
  <sheets>
    <sheet name="Прогрес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<sst xmlns="http://schemas.openxmlformats.org/spreadsheetml/2006/main" count="47" uniqueCount="46">
  <si>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Число місяця</t>
  </si>
  <si>
    <r>
      <t>Масова концентрація сірководню, г/м</t>
    </r>
    <r>
      <rPr>
        <b/>
        <vertAlign val="superscript"/>
        <sz val="22"/>
        <rFont val="Times New Roman"/>
        <family val="1"/>
      </rPr>
      <t>3</t>
    </r>
  </si>
  <si>
    <r>
      <t>Маса механічних домішок, 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</si>
  <si>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меркаптанової сірки,   г/м</t>
    </r>
    <r>
      <rPr>
        <b/>
        <vertAlign val="superscript"/>
        <sz val="22"/>
        <rFont val="Times New Roman"/>
        <family val="1"/>
      </rPr>
      <t>3</t>
    </r>
  </si>
  <si>
    <t>Середній розрахунок за місяць</t>
  </si>
  <si>
    <r>
      <t>Число Воббе вище,  МДж/м</t>
    </r>
    <r>
      <rPr>
        <b/>
        <vertAlign val="superscript"/>
        <sz val="22"/>
        <rFont val="Times New Roman"/>
        <family val="1"/>
      </rPr>
      <t>3</t>
    </r>
  </si>
  <si>
    <t>Хустське ЛВУМГ</t>
  </si>
  <si>
    <t>ПАТ "Укртрансгаз"</t>
  </si>
  <si>
    <t>Вимірювальна хіміко-аналітична лабораторія Хустського ЛВУМГ</t>
  </si>
  <si>
    <t>філія УМГ "Прикарпаттрансгаз"</t>
  </si>
  <si>
    <t>Свідоцтво про атестацю № РВ-0022-11</t>
  </si>
  <si>
    <t>видано 26.05.2011р. чинне до 25.05.2016р.</t>
  </si>
  <si>
    <t>ПАСПОРТ ФІЗИКО-ХІМІЧНИХ  ПОКАЗНИКІВ  ПРИРОДНОГО   ГАЗУ</t>
  </si>
  <si>
    <t xml:space="preserve">переданого Хустським ЛВУМГ та прийнятого ПАТ "Закарпатгаз" </t>
  </si>
  <si>
    <t>ГРС "Теребля", "Данилово", "Раковець", "Хуст", "Іршава", "Виноградово", "Теково", "Тячів", "Вербовець", "Прикордонник"                                     газопроводу "Союз" за період</t>
  </si>
  <si>
    <t>Начальник Хустського ЛВУМГ</t>
  </si>
  <si>
    <t xml:space="preserve">     </t>
  </si>
  <si>
    <t>Компонентний склад,  % мол.</t>
  </si>
  <si>
    <t>метан</t>
  </si>
  <si>
    <t>етан</t>
  </si>
  <si>
    <t>пропан</t>
  </si>
  <si>
    <t>н-бутан</t>
  </si>
  <si>
    <t>ізо-бутан</t>
  </si>
  <si>
    <t>пентани</t>
  </si>
  <si>
    <t>гексани та вищі</t>
  </si>
  <si>
    <t>азот</t>
  </si>
  <si>
    <t>діоксид вуглецю</t>
  </si>
  <si>
    <t>кисень</t>
  </si>
  <si>
    <t>гелій</t>
  </si>
  <si>
    <t>водень</t>
  </si>
  <si>
    <r>
      <t xml:space="preserve">при 20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</t>
    </r>
  </si>
  <si>
    <t xml:space="preserve"> 101,325 кПа</t>
  </si>
  <si>
    <r>
      <t>Густина,  кг/м</t>
    </r>
    <r>
      <rPr>
        <b/>
        <vertAlign val="superscript"/>
        <sz val="22"/>
        <rFont val="Times New Roman"/>
        <family val="1"/>
      </rPr>
      <t>3</t>
    </r>
  </si>
  <si>
    <r>
      <t>Теплота  згорання  нижча,  МДж/м</t>
    </r>
    <r>
      <rPr>
        <b/>
        <vertAlign val="superscript"/>
        <sz val="22"/>
        <rFont val="Times New Roman"/>
        <family val="1"/>
      </rPr>
      <t>3</t>
    </r>
  </si>
  <si>
    <t xml:space="preserve">Шак В.Ю.  </t>
  </si>
  <si>
    <r>
      <t>Хімік ВХАЛ</t>
    </r>
    <r>
      <rPr>
        <b/>
        <i/>
        <sz val="22"/>
        <color indexed="10"/>
        <rFont val="Times New Roman"/>
        <family val="1"/>
      </rPr>
      <t xml:space="preserve"> </t>
    </r>
    <r>
      <rPr>
        <b/>
        <sz val="22"/>
        <rFont val="Times New Roman"/>
        <family val="1"/>
      </rPr>
      <t xml:space="preserve"> Хустського ЛВУМГ     </t>
    </r>
  </si>
  <si>
    <t xml:space="preserve">Шишола В.Й.   </t>
  </si>
  <si>
    <t>з 01.10.2015р. по 31.10.2015р.</t>
  </si>
  <si>
    <t>02.11.2015р.</t>
  </si>
  <si>
    <t>07.10.</t>
  </si>
  <si>
    <t>13.10.</t>
  </si>
  <si>
    <t>28.10.</t>
  </si>
  <si>
    <t>21.10.</t>
  </si>
  <si>
    <t>22.10.</t>
  </si>
  <si>
    <t>23.10.</t>
  </si>
  <si>
    <r>
      <t xml:space="preserve">Точка роси вологи                            (Р = 3,92 МПа),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</si>
</sst>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</numFmts>
  <fonts count="56"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sz val="26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sz val="24"/>
      <name val="Arial"/>
      <family val="2"/>
    </font>
    <font>
      <b/>
      <i/>
      <sz val="2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0" fontId="6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180" fontId="9" fillId="0" borderId="0" xfId="0" applyNumberFormat="1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80" fontId="12" fillId="0" borderId="0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8" fillId="0" borderId="10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186" fontId="13" fillId="0" borderId="10" xfId="0" applyNumberFormat="1" applyFont="1" applyBorder="1" applyAlignment="1">
      <alignment horizontal="center" vertical="center" wrapText="1"/>
    </xf>
    <xf numFmtId="187" fontId="13" fillId="0" borderId="10" xfId="0" applyNumberFormat="1" applyFont="1" applyBorder="1" applyAlignment="1">
      <alignment horizontal="center" vertical="center" wrapText="1"/>
    </xf>
    <xf numFmtId="186" fontId="13" fillId="0" borderId="11" xfId="0" applyNumberFormat="1" applyFont="1" applyBorder="1" applyAlignment="1">
      <alignment vertical="center" wrapText="1"/>
    </xf>
    <xf numFmtId="180" fontId="13" fillId="0" borderId="11" xfId="0" applyNumberFormat="1" applyFont="1" applyBorder="1" applyAlignment="1">
      <alignment horizontal="center" vertical="center" wrapText="1"/>
    </xf>
    <xf numFmtId="180" fontId="13" fillId="0" borderId="12" xfId="0" applyNumberFormat="1" applyFont="1" applyBorder="1" applyAlignment="1">
      <alignment horizontal="center" vertical="center" wrapText="1"/>
    </xf>
    <xf numFmtId="180" fontId="13" fillId="0" borderId="10" xfId="0" applyNumberFormat="1" applyFont="1" applyBorder="1" applyAlignment="1">
      <alignment horizontal="center" vertical="center" wrapText="1"/>
    </xf>
    <xf numFmtId="16" fontId="13" fillId="0" borderId="10" xfId="0" applyNumberFormat="1" applyFont="1" applyBorder="1" applyAlignment="1">
      <alignment horizontal="center" vertical="center" wrapText="1"/>
    </xf>
    <xf numFmtId="186" fontId="13" fillId="0" borderId="12" xfId="0" applyNumberFormat="1" applyFont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2" fillId="0" borderId="0" xfId="0" applyFont="1" applyAlignment="1">
      <alignment/>
    </xf>
    <xf numFmtId="0" fontId="22" fillId="0" borderId="0" xfId="0" applyFont="1" applyAlignment="1">
      <alignment/>
    </xf>
    <xf numFmtId="0" fontId="15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186" fontId="13" fillId="0" borderId="0" xfId="0" applyNumberFormat="1" applyFont="1" applyBorder="1" applyAlignment="1">
      <alignment vertical="center" wrapText="1"/>
    </xf>
    <xf numFmtId="186" fontId="13" fillId="0" borderId="0" xfId="0" applyNumberFormat="1" applyFont="1" applyBorder="1" applyAlignment="1">
      <alignment horizontal="center" vertical="center" wrapText="1"/>
    </xf>
    <xf numFmtId="187" fontId="13" fillId="0" borderId="0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180" fontId="13" fillId="0" borderId="0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/>
    </xf>
    <xf numFmtId="0" fontId="15" fillId="0" borderId="13" xfId="0" applyFont="1" applyBorder="1" applyAlignment="1">
      <alignment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3" xfId="0" applyFont="1" applyBorder="1" applyAlignment="1">
      <alignment/>
    </xf>
    <xf numFmtId="187" fontId="13" fillId="0" borderId="12" xfId="0" applyNumberFormat="1" applyFont="1" applyBorder="1" applyAlignment="1">
      <alignment horizontal="center" vertical="center" wrapText="1"/>
    </xf>
    <xf numFmtId="187" fontId="19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15" fillId="0" borderId="14" xfId="0" applyFont="1" applyBorder="1" applyAlignment="1">
      <alignment horizontal="center" vertical="center" textRotation="90" wrapText="1"/>
    </xf>
    <xf numFmtId="0" fontId="15" fillId="0" borderId="15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K34"/>
  <sheetViews>
    <sheetView tabSelected="1" zoomScale="50" zoomScaleNormal="50" zoomScalePageLayoutView="0" workbookViewId="0" topLeftCell="A15">
      <selection activeCell="O15" sqref="O15:O18"/>
    </sheetView>
  </sheetViews>
  <sheetFormatPr defaultColWidth="9.33203125" defaultRowHeight="11.25"/>
  <cols>
    <col min="1" max="1" width="30.33203125" style="0" customWidth="1"/>
    <col min="2" max="2" width="32.5" style="0" customWidth="1"/>
    <col min="3" max="3" width="18.66015625" style="0" customWidth="1"/>
    <col min="4" max="14" width="15.83203125" style="0" customWidth="1"/>
    <col min="15" max="16" width="19.33203125" style="0" customWidth="1"/>
    <col min="17" max="18" width="19.16015625" style="0" customWidth="1"/>
    <col min="19" max="20" width="19.33203125" style="0" customWidth="1"/>
    <col min="21" max="21" width="19.16015625" style="0" customWidth="1"/>
  </cols>
  <sheetData>
    <row r="1" ht="11.25" hidden="1"/>
    <row r="2" ht="11.25" hidden="1"/>
    <row r="3" spans="2:7" ht="12.75" customHeight="1">
      <c r="B3" s="64"/>
      <c r="C3" s="64"/>
      <c r="D3" s="64"/>
      <c r="E3" s="64"/>
      <c r="F3" s="64"/>
      <c r="G3" s="64"/>
    </row>
    <row r="4" spans="2:21" ht="20.25" customHeight="1">
      <c r="B4" s="67" t="s">
        <v>7</v>
      </c>
      <c r="C4" s="67"/>
      <c r="D4" s="67"/>
      <c r="E4" s="32"/>
      <c r="F4" s="32"/>
      <c r="P4" s="68" t="s">
        <v>8</v>
      </c>
      <c r="Q4" s="68"/>
      <c r="R4" s="68"/>
      <c r="S4" s="68"/>
      <c r="T4" s="68"/>
      <c r="U4" s="68"/>
    </row>
    <row r="5" spans="2:21" ht="20.25" customHeight="1">
      <c r="B5" s="67" t="s">
        <v>9</v>
      </c>
      <c r="C5" s="67"/>
      <c r="D5" s="67"/>
      <c r="E5" s="33"/>
      <c r="F5" s="33"/>
      <c r="O5" s="34"/>
      <c r="P5" s="68" t="s">
        <v>10</v>
      </c>
      <c r="Q5" s="68"/>
      <c r="R5" s="68"/>
      <c r="S5" s="68"/>
      <c r="T5" s="68"/>
      <c r="U5" s="68"/>
    </row>
    <row r="6" spans="2:21" ht="21" customHeight="1">
      <c r="B6" s="67" t="s">
        <v>6</v>
      </c>
      <c r="C6" s="67"/>
      <c r="D6" s="67"/>
      <c r="E6" s="32"/>
      <c r="F6" s="32"/>
      <c r="N6" s="34"/>
      <c r="O6" s="7"/>
      <c r="P6" s="68" t="s">
        <v>11</v>
      </c>
      <c r="Q6" s="68"/>
      <c r="R6" s="68"/>
      <c r="S6" s="68"/>
      <c r="T6" s="68"/>
      <c r="U6" s="68"/>
    </row>
    <row r="7" ht="2.25" customHeight="1" hidden="1"/>
    <row r="8" spans="2:22" ht="33"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2:22" ht="33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2:22" ht="36.75" customHeight="1">
      <c r="B10" s="65" t="s">
        <v>12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17"/>
    </row>
    <row r="11" spans="2:22" ht="32.25" customHeight="1">
      <c r="B11" s="61" t="s">
        <v>13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35"/>
    </row>
    <row r="12" spans="2:22" ht="62.25" customHeight="1">
      <c r="B12" s="66" t="s">
        <v>14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35"/>
    </row>
    <row r="13" spans="2:22" ht="35.25" customHeight="1">
      <c r="B13" s="61" t="s">
        <v>37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</row>
    <row r="14" spans="2:22" ht="28.5" customHeight="1" thickBot="1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2:33" s="1" customFormat="1" ht="101.25" customHeight="1" thickBot="1">
      <c r="B15" s="52" t="s">
        <v>0</v>
      </c>
      <c r="C15" s="55" t="s">
        <v>17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7"/>
      <c r="O15" s="52" t="s">
        <v>45</v>
      </c>
      <c r="P15" s="52" t="s">
        <v>32</v>
      </c>
      <c r="Q15" s="52" t="s">
        <v>33</v>
      </c>
      <c r="R15" s="52" t="s">
        <v>5</v>
      </c>
      <c r="S15" s="52" t="s">
        <v>2</v>
      </c>
      <c r="T15" s="52" t="s">
        <v>1</v>
      </c>
      <c r="U15" s="52" t="s">
        <v>3</v>
      </c>
      <c r="V15" s="62"/>
      <c r="W15" s="4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2:33" s="1" customFormat="1" ht="105" customHeight="1" thickBot="1">
      <c r="B16" s="53"/>
      <c r="C16" s="52" t="s">
        <v>18</v>
      </c>
      <c r="D16" s="52" t="s">
        <v>19</v>
      </c>
      <c r="E16" s="52" t="s">
        <v>20</v>
      </c>
      <c r="F16" s="52" t="s">
        <v>22</v>
      </c>
      <c r="G16" s="52" t="s">
        <v>21</v>
      </c>
      <c r="H16" s="52" t="s">
        <v>23</v>
      </c>
      <c r="I16" s="52" t="s">
        <v>24</v>
      </c>
      <c r="J16" s="52" t="s">
        <v>25</v>
      </c>
      <c r="K16" s="52" t="s">
        <v>26</v>
      </c>
      <c r="L16" s="52" t="s">
        <v>27</v>
      </c>
      <c r="M16" s="52" t="s">
        <v>28</v>
      </c>
      <c r="N16" s="52" t="s">
        <v>29</v>
      </c>
      <c r="O16" s="53"/>
      <c r="P16" s="54"/>
      <c r="Q16" s="54"/>
      <c r="R16" s="54"/>
      <c r="S16" s="53"/>
      <c r="T16" s="53"/>
      <c r="U16" s="53"/>
      <c r="V16" s="62"/>
      <c r="W16" s="4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2:33" s="1" customFormat="1" ht="39" customHeight="1"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5" t="s">
        <v>30</v>
      </c>
      <c r="Q17" s="56"/>
      <c r="R17" s="57"/>
      <c r="S17" s="53"/>
      <c r="T17" s="53"/>
      <c r="U17" s="53"/>
      <c r="V17" s="62"/>
      <c r="W17" s="51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2:33" s="1" customFormat="1" ht="38.25" customHeight="1" thickBot="1"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8" t="s">
        <v>31</v>
      </c>
      <c r="Q18" s="59"/>
      <c r="R18" s="60"/>
      <c r="S18" s="54"/>
      <c r="T18" s="54"/>
      <c r="U18" s="54"/>
      <c r="V18" s="62"/>
      <c r="W18" s="51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2:23" s="6" customFormat="1" ht="48.75" customHeight="1" thickBot="1">
      <c r="B19" s="27" t="s">
        <v>39</v>
      </c>
      <c r="C19" s="28">
        <f aca="true" t="shared" si="0" ref="C19:C25">100-SUM(D19:N19)</f>
        <v>94.77</v>
      </c>
      <c r="D19" s="28">
        <v>2.941</v>
      </c>
      <c r="E19" s="28">
        <v>0.974</v>
      </c>
      <c r="F19" s="28">
        <v>0.161</v>
      </c>
      <c r="G19" s="28">
        <v>0.161</v>
      </c>
      <c r="H19" s="28">
        <v>0.057</v>
      </c>
      <c r="I19" s="28">
        <v>0.021</v>
      </c>
      <c r="J19" s="28">
        <v>0.677</v>
      </c>
      <c r="K19" s="28">
        <v>0.216</v>
      </c>
      <c r="L19" s="28">
        <v>0.009</v>
      </c>
      <c r="M19" s="28">
        <v>0.012</v>
      </c>
      <c r="N19" s="28">
        <v>0.001</v>
      </c>
      <c r="O19" s="49">
        <v>-15.3</v>
      </c>
      <c r="P19" s="25">
        <v>0.7104</v>
      </c>
      <c r="Q19" s="29">
        <v>34.73</v>
      </c>
      <c r="R19" s="29">
        <v>50.11</v>
      </c>
      <c r="S19" s="25"/>
      <c r="T19" s="24"/>
      <c r="U19" s="25"/>
      <c r="V19" s="8"/>
      <c r="W19" s="9"/>
    </row>
    <row r="20" spans="2:23" s="12" customFormat="1" ht="47.25" customHeight="1" thickBot="1">
      <c r="B20" s="27" t="s">
        <v>40</v>
      </c>
      <c r="C20" s="28">
        <f t="shared" si="0"/>
        <v>94.726</v>
      </c>
      <c r="D20" s="28">
        <v>2.949</v>
      </c>
      <c r="E20" s="28">
        <v>0.984</v>
      </c>
      <c r="F20" s="28">
        <v>0.162</v>
      </c>
      <c r="G20" s="28">
        <v>0.161</v>
      </c>
      <c r="H20" s="28">
        <v>0.057</v>
      </c>
      <c r="I20" s="28">
        <v>0.022</v>
      </c>
      <c r="J20" s="28">
        <v>0.693</v>
      </c>
      <c r="K20" s="28">
        <v>0.225</v>
      </c>
      <c r="L20" s="28">
        <v>0.008</v>
      </c>
      <c r="M20" s="28">
        <v>0.012</v>
      </c>
      <c r="N20" s="28">
        <v>0.001</v>
      </c>
      <c r="O20" s="50"/>
      <c r="P20" s="25">
        <v>0.7108</v>
      </c>
      <c r="Q20" s="29">
        <v>34.74</v>
      </c>
      <c r="R20" s="29">
        <v>50.09</v>
      </c>
      <c r="S20" s="25"/>
      <c r="T20" s="26"/>
      <c r="U20" s="25"/>
      <c r="V20" s="10"/>
      <c r="W20" s="11"/>
    </row>
    <row r="21" spans="2:23" s="6" customFormat="1" ht="48.75" customHeight="1" thickBot="1">
      <c r="B21" s="30" t="s">
        <v>42</v>
      </c>
      <c r="C21" s="23">
        <f t="shared" si="0"/>
        <v>94.643</v>
      </c>
      <c r="D21" s="28">
        <v>3.032</v>
      </c>
      <c r="E21" s="28">
        <v>0.997</v>
      </c>
      <c r="F21" s="28">
        <v>0.162</v>
      </c>
      <c r="G21" s="28">
        <v>0.16</v>
      </c>
      <c r="H21" s="28">
        <v>0.056</v>
      </c>
      <c r="I21" s="28">
        <v>0.024</v>
      </c>
      <c r="J21" s="28">
        <v>0.677</v>
      </c>
      <c r="K21" s="28">
        <v>0.228</v>
      </c>
      <c r="L21" s="28">
        <v>0.008</v>
      </c>
      <c r="M21" s="28">
        <v>0.012</v>
      </c>
      <c r="N21" s="28">
        <v>0.001</v>
      </c>
      <c r="O21" s="49"/>
      <c r="P21" s="25">
        <v>0.7114</v>
      </c>
      <c r="Q21" s="29">
        <v>34.77</v>
      </c>
      <c r="R21" s="29">
        <v>50.12</v>
      </c>
      <c r="S21" s="25"/>
      <c r="T21" s="24"/>
      <c r="U21" s="25"/>
      <c r="V21" s="8"/>
      <c r="W21" s="9"/>
    </row>
    <row r="22" spans="2:23" s="6" customFormat="1" ht="48.75" customHeight="1" thickBot="1">
      <c r="B22" s="30" t="s">
        <v>43</v>
      </c>
      <c r="C22" s="23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49"/>
      <c r="P22" s="25"/>
      <c r="Q22" s="29"/>
      <c r="R22" s="29"/>
      <c r="S22" s="25"/>
      <c r="T22" s="24">
        <v>0.0001</v>
      </c>
      <c r="U22" s="25">
        <v>0.0002</v>
      </c>
      <c r="V22" s="8"/>
      <c r="W22" s="9"/>
    </row>
    <row r="23" spans="2:23" s="6" customFormat="1" ht="48.75" customHeight="1" thickBot="1">
      <c r="B23" s="30" t="s">
        <v>44</v>
      </c>
      <c r="C23" s="23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49"/>
      <c r="P23" s="25"/>
      <c r="Q23" s="29"/>
      <c r="R23" s="29"/>
      <c r="S23" s="25">
        <v>0</v>
      </c>
      <c r="T23" s="24"/>
      <c r="U23" s="25"/>
      <c r="V23" s="8"/>
      <c r="W23" s="9"/>
    </row>
    <row r="24" spans="2:23" s="6" customFormat="1" ht="48.75" customHeight="1" thickBot="1">
      <c r="B24" s="27" t="s">
        <v>41</v>
      </c>
      <c r="C24" s="23">
        <f t="shared" si="0"/>
        <v>95.389</v>
      </c>
      <c r="D24" s="28">
        <v>2.524</v>
      </c>
      <c r="E24" s="28">
        <v>0.838</v>
      </c>
      <c r="F24" s="28">
        <v>0.138</v>
      </c>
      <c r="G24" s="28">
        <v>0.138</v>
      </c>
      <c r="H24" s="28">
        <v>0.048</v>
      </c>
      <c r="I24" s="28">
        <v>0.015</v>
      </c>
      <c r="J24" s="28">
        <v>0.707</v>
      </c>
      <c r="K24" s="28">
        <v>0.181</v>
      </c>
      <c r="L24" s="28">
        <v>0.009</v>
      </c>
      <c r="M24" s="28">
        <v>0.012</v>
      </c>
      <c r="N24" s="28">
        <v>0.001</v>
      </c>
      <c r="O24" s="49"/>
      <c r="P24" s="25">
        <v>0.7049</v>
      </c>
      <c r="Q24" s="29">
        <v>34.5</v>
      </c>
      <c r="R24" s="29">
        <v>49.98</v>
      </c>
      <c r="S24" s="25"/>
      <c r="T24" s="24"/>
      <c r="U24" s="25"/>
      <c r="V24" s="8"/>
      <c r="W24" s="9"/>
    </row>
    <row r="25" spans="2:23" s="7" customFormat="1" ht="90" customHeight="1" thickBot="1">
      <c r="B25" s="18" t="s">
        <v>4</v>
      </c>
      <c r="C25" s="23">
        <f t="shared" si="0"/>
        <v>94.879</v>
      </c>
      <c r="D25" s="21">
        <f aca="true" t="shared" si="1" ref="D25:O25">ROUND(AVERAGE(D19:D24),3)</f>
        <v>2.862</v>
      </c>
      <c r="E25" s="21">
        <f t="shared" si="1"/>
        <v>0.948</v>
      </c>
      <c r="F25" s="21">
        <f t="shared" si="1"/>
        <v>0.156</v>
      </c>
      <c r="G25" s="21">
        <f t="shared" si="1"/>
        <v>0.155</v>
      </c>
      <c r="H25" s="21">
        <f t="shared" si="1"/>
        <v>0.055</v>
      </c>
      <c r="I25" s="21">
        <f t="shared" si="1"/>
        <v>0.021</v>
      </c>
      <c r="J25" s="21">
        <f t="shared" si="1"/>
        <v>0.689</v>
      </c>
      <c r="K25" s="21">
        <f t="shared" si="1"/>
        <v>0.213</v>
      </c>
      <c r="L25" s="21">
        <f t="shared" si="1"/>
        <v>0.009</v>
      </c>
      <c r="M25" s="21">
        <f t="shared" si="1"/>
        <v>0.012</v>
      </c>
      <c r="N25" s="21">
        <f t="shared" si="1"/>
        <v>0.001</v>
      </c>
      <c r="O25" s="22">
        <f t="shared" si="1"/>
        <v>-15.3</v>
      </c>
      <c r="P25" s="26">
        <f aca="true" t="shared" si="2" ref="P25:U25">AVERAGE(P19:P24)</f>
        <v>0.709375</v>
      </c>
      <c r="Q25" s="31">
        <f t="shared" si="2"/>
        <v>34.685</v>
      </c>
      <c r="R25" s="31">
        <f t="shared" si="2"/>
        <v>50.074999999999996</v>
      </c>
      <c r="S25" s="24">
        <f t="shared" si="2"/>
        <v>0</v>
      </c>
      <c r="T25" s="24">
        <f>AVERAGE(T19:T24)</f>
        <v>0.0001</v>
      </c>
      <c r="U25" s="24">
        <f t="shared" si="2"/>
        <v>0.0002</v>
      </c>
      <c r="V25" s="14"/>
      <c r="W25" s="15"/>
    </row>
    <row r="26" spans="2:23" s="7" customFormat="1" ht="90" customHeight="1">
      <c r="B26" s="37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"/>
      <c r="P26" s="40"/>
      <c r="Q26" s="41"/>
      <c r="R26" s="41"/>
      <c r="S26" s="42"/>
      <c r="T26" s="42"/>
      <c r="U26" s="42"/>
      <c r="V26" s="14"/>
      <c r="W26" s="15"/>
    </row>
    <row r="27" spans="2:127" s="1" customFormat="1" ht="36" customHeight="1" hidden="1"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</row>
    <row r="28" spans="2:141" s="7" customFormat="1" ht="27" customHeight="1">
      <c r="B28" s="19"/>
      <c r="C28" s="19" t="s">
        <v>15</v>
      </c>
      <c r="D28" s="19"/>
      <c r="E28" s="19"/>
      <c r="F28" s="19"/>
      <c r="G28" s="19"/>
      <c r="H28" s="20"/>
      <c r="I28" s="46" t="s">
        <v>34</v>
      </c>
      <c r="J28" s="45"/>
      <c r="L28" s="43"/>
      <c r="M28" s="44"/>
      <c r="N28" s="44"/>
      <c r="O28" s="47"/>
      <c r="Q28" s="19" t="s">
        <v>38</v>
      </c>
      <c r="R28" s="19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</row>
    <row r="29" spans="2:141" s="7" customFormat="1" ht="45" customHeight="1">
      <c r="B29" s="63"/>
      <c r="C29" s="63"/>
      <c r="D29" s="63"/>
      <c r="E29" s="63"/>
      <c r="F29" s="36"/>
      <c r="G29" s="19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9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</row>
    <row r="30" spans="1:127" s="1" customFormat="1" ht="27.75">
      <c r="A30" s="7"/>
      <c r="B30" s="19" t="s">
        <v>16</v>
      </c>
      <c r="C30" s="19" t="s">
        <v>35</v>
      </c>
      <c r="D30" s="19"/>
      <c r="E30" s="19"/>
      <c r="F30" s="19"/>
      <c r="G30" s="19"/>
      <c r="H30" s="20"/>
      <c r="I30" s="19" t="s">
        <v>36</v>
      </c>
      <c r="J30" s="45"/>
      <c r="K30" s="45"/>
      <c r="L30" s="43"/>
      <c r="M30" s="43"/>
      <c r="N30" s="43"/>
      <c r="O30" s="48"/>
      <c r="Q30" s="19" t="s">
        <v>38</v>
      </c>
      <c r="R30" s="20"/>
      <c r="S30" s="20"/>
      <c r="T30" s="20"/>
      <c r="U30" s="20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</row>
    <row r="31" spans="2:127" s="1" customFormat="1" ht="11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</row>
    <row r="32" spans="2:127" s="1" customFormat="1" ht="11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</row>
    <row r="33" spans="2:127" s="1" customFormat="1" ht="11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</row>
    <row r="34" spans="2:127" s="1" customFormat="1" ht="11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</row>
    <row r="35" s="1" customFormat="1" ht="11.25"/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</sheetData>
  <sheetProtection/>
  <mergeCells count="37">
    <mergeCell ref="B3:G3"/>
    <mergeCell ref="B10:U10"/>
    <mergeCell ref="B11:U11"/>
    <mergeCell ref="B12:U12"/>
    <mergeCell ref="B4:D4"/>
    <mergeCell ref="B5:D5"/>
    <mergeCell ref="B6:D6"/>
    <mergeCell ref="P4:U4"/>
    <mergeCell ref="P5:U5"/>
    <mergeCell ref="P6:U6"/>
    <mergeCell ref="B29:E29"/>
    <mergeCell ref="M16:M18"/>
    <mergeCell ref="G16:G18"/>
    <mergeCell ref="C16:C18"/>
    <mergeCell ref="D16:D18"/>
    <mergeCell ref="H16:H18"/>
    <mergeCell ref="I16:I18"/>
    <mergeCell ref="B13:V13"/>
    <mergeCell ref="L16:L18"/>
    <mergeCell ref="K16:K18"/>
    <mergeCell ref="V15:V18"/>
    <mergeCell ref="U15:U18"/>
    <mergeCell ref="F16:F18"/>
    <mergeCell ref="J16:J18"/>
    <mergeCell ref="C15:N15"/>
    <mergeCell ref="N16:N18"/>
    <mergeCell ref="E16:E18"/>
    <mergeCell ref="W17:W18"/>
    <mergeCell ref="B15:B18"/>
    <mergeCell ref="Q15:Q16"/>
    <mergeCell ref="O15:O18"/>
    <mergeCell ref="R15:R16"/>
    <mergeCell ref="S15:S18"/>
    <mergeCell ref="P15:P16"/>
    <mergeCell ref="P17:R17"/>
    <mergeCell ref="P18:R18"/>
    <mergeCell ref="T15:T18"/>
  </mergeCells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Шишола Виталия Иосиповна</cp:lastModifiedBy>
  <cp:lastPrinted>2015-10-01T06:19:15Z</cp:lastPrinted>
  <dcterms:modified xsi:type="dcterms:W3CDTF">2015-11-02T07:36:30Z</dcterms:modified>
  <cp:category/>
  <cp:version/>
  <cp:contentType/>
  <cp:contentStatus/>
</cp:coreProperties>
</file>